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2120" windowHeight="7635" activeTab="0"/>
  </bookViews>
  <sheets>
    <sheet name="előirányzatm.2018.Integrált" sheetId="1" r:id="rId1"/>
    <sheet name="Dombóvári KÖH 2018." sheetId="2" r:id="rId2"/>
  </sheets>
  <definedNames>
    <definedName name="_xlnm.Print_Titles" localSheetId="0">'előirányzatm.2018.Integrált'!$5:$7</definedName>
    <definedName name="_xlnm.Print_Area" localSheetId="0">'előirányzatm.2018.Integrált'!$A$1:$S$54</definedName>
  </definedNames>
  <calcPr fullCalcOnLoad="1"/>
</workbook>
</file>

<file path=xl/sharedStrings.xml><?xml version="1.0" encoding="utf-8"?>
<sst xmlns="http://schemas.openxmlformats.org/spreadsheetml/2006/main" count="113" uniqueCount="65">
  <si>
    <t>KIADÁS</t>
  </si>
  <si>
    <t>BEVÉTEL</t>
  </si>
  <si>
    <t>Összesen</t>
  </si>
  <si>
    <t>Intézm.             finansz.</t>
  </si>
  <si>
    <t>nyitó</t>
  </si>
  <si>
    <t>összesen</t>
  </si>
  <si>
    <t xml:space="preserve"> </t>
  </si>
  <si>
    <t>Szakcs</t>
  </si>
  <si>
    <t>Nyitó</t>
  </si>
  <si>
    <t>Dombóvár</t>
  </si>
  <si>
    <t>Nyitó:</t>
  </si>
  <si>
    <t>összesen:</t>
  </si>
  <si>
    <t>1. számú melléklet</t>
  </si>
  <si>
    <t>Intézmények</t>
  </si>
  <si>
    <t>Dombóvári Szivárvány Óvoda és Bölcsőde</t>
  </si>
  <si>
    <t>Támogatás államháztartáson belülről</t>
  </si>
  <si>
    <t>2. számú melléklet</t>
  </si>
  <si>
    <t>Óvoda</t>
  </si>
  <si>
    <t>Bölcsőde</t>
  </si>
  <si>
    <t>Bölcsőde összesen</t>
  </si>
  <si>
    <t>Szivárvány Óvoda és Bölcsőde összesen</t>
  </si>
  <si>
    <t>Átvett pénzeszközök</t>
  </si>
  <si>
    <t>Intézmények módosított összesen</t>
  </si>
  <si>
    <t>Előző év maradványának igénybevétele</t>
  </si>
  <si>
    <t>Intézményi: közfoglalkoztatásra támogatás Bölcsőde</t>
  </si>
  <si>
    <t>Intézményi: közfoglalkoztatásra támogatás</t>
  </si>
  <si>
    <t>Intézmények nyitó összesen</t>
  </si>
  <si>
    <t>Intézmény nyitó összesen</t>
  </si>
  <si>
    <t>Intézmény módosított összesen</t>
  </si>
  <si>
    <t>Intézményi: közfoglalkoztatásra támogatás Óvoda</t>
  </si>
  <si>
    <t>Integrált Önkormányzati Szolg. Sz.</t>
  </si>
  <si>
    <t>Földi István Könyvtár és Helytörténeti Gyűjtemény
/Tinódi Könyvtár és Helytörténeti Gyűjtemény/</t>
  </si>
  <si>
    <t>Személyi juttatások (K1)</t>
  </si>
  <si>
    <t>Munkaadókat terhelő járulékok (K2)</t>
  </si>
  <si>
    <t>Dologi kiadások (K3)</t>
  </si>
  <si>
    <t>Ellátottak pénzbeli juttatásai (K4)</t>
  </si>
  <si>
    <t>Beruházások (K6)</t>
  </si>
  <si>
    <t>Felújítások (K7)</t>
  </si>
  <si>
    <t>Egyéb műk. c. kiadások (K5)</t>
  </si>
  <si>
    <t>Egyéb felh. c. kiadások (K8)</t>
  </si>
  <si>
    <t>Működési (B1)</t>
  </si>
  <si>
    <t>Felhalmozási (B2)</t>
  </si>
  <si>
    <t>Működ.  bevételek (B4)</t>
  </si>
  <si>
    <t>Felh.  bevételek (B5)</t>
  </si>
  <si>
    <t>Működési (B6)</t>
  </si>
  <si>
    <t>Felhalmozási (B7)</t>
  </si>
  <si>
    <t>2018. évi költségvetésének 3. módosítása</t>
  </si>
  <si>
    <t>Felügyeleti: állami támogatások októberi módosítása</t>
  </si>
  <si>
    <t>Intézményi: országgyűlési képviselők választása</t>
  </si>
  <si>
    <t>Dombóvári Közös Önkormányzati Hivatal 3. előirányzat-módosítása</t>
  </si>
  <si>
    <t>Felügyeleti: személyi juttatások, járulékok, dologi kiadások, beruházások és fenntartó önkormányzatok hozzájárulásának csökkentése</t>
  </si>
  <si>
    <t>Intézményi: átcsoportosítás kiemelt előirányzatok között</t>
  </si>
  <si>
    <t>Felügyeleti: pótelőirányzat előre nem tervezett kiadásokra</t>
  </si>
  <si>
    <t>Felügyeleti: Százszorszép Tagóvoda vizesblokkjának felújítása</t>
  </si>
  <si>
    <t>Felügyeleti: villamos hálózat fejlesztése</t>
  </si>
  <si>
    <t>Felügyeleti (állami támogatás): nemzetiségi pótlék</t>
  </si>
  <si>
    <t>Felügyeleti: muzeális intézmények szakmai támogatása (Kubinyi)</t>
  </si>
  <si>
    <t>Felügyeleti: kulturális pótlék 2018. szeptember-december hónapokban fizetendő</t>
  </si>
  <si>
    <t>Felügyeleti: szociális ágazati összevont pótlék 2018. szeptember-december hónapokban fizetendő</t>
  </si>
  <si>
    <t>Felügyeleti: bérkompenzáció 2018. szeptember-december hónapokban fizetendő</t>
  </si>
  <si>
    <t>Intézményi: országgyűlési képviselők választása - átcsoportosítás saját forrásra</t>
  </si>
  <si>
    <t>Felügyeleti: maradvány igénybevétele</t>
  </si>
  <si>
    <t>Intézményi: működési bevétel növelése</t>
  </si>
  <si>
    <t>Intézményi: átcsoportosatás kiemelt előirányzatok között</t>
  </si>
  <si>
    <t>Óvoda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</si>
</sst>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u val="single"/>
      <sz val="10"/>
      <name val="Times New Roman"/>
      <family val="1"/>
    </font>
    <font>
      <i/>
      <sz val="10"/>
      <name val="Arial CE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double"/>
      <bottom style="thick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/>
      <right/>
      <top style="double"/>
      <bottom style="thick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n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/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/>
      <right/>
      <top/>
      <bottom style="medium"/>
    </border>
    <border>
      <left style="thin"/>
      <right/>
      <top>
        <color indexed="63"/>
      </top>
      <bottom>
        <color indexed="63"/>
      </bottom>
    </border>
    <border>
      <left/>
      <right/>
      <top style="double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54">
      <alignment/>
      <protection/>
    </xf>
    <xf numFmtId="3" fontId="3" fillId="0" borderId="10" xfId="54" applyNumberFormat="1" applyFont="1" applyFill="1" applyBorder="1">
      <alignment/>
      <protection/>
    </xf>
    <xf numFmtId="0" fontId="2" fillId="0" borderId="0" xfId="0" applyFont="1" applyAlignment="1">
      <alignment/>
    </xf>
    <xf numFmtId="3" fontId="3" fillId="0" borderId="11" xfId="54" applyNumberFormat="1" applyFont="1" applyFill="1" applyBorder="1">
      <alignment/>
      <protection/>
    </xf>
    <xf numFmtId="0" fontId="10" fillId="0" borderId="0" xfId="0" applyFont="1" applyAlignment="1">
      <alignment/>
    </xf>
    <xf numFmtId="3" fontId="3" fillId="0" borderId="12" xfId="54" applyNumberFormat="1" applyFont="1" applyFill="1" applyBorder="1">
      <alignment/>
      <protection/>
    </xf>
    <xf numFmtId="3" fontId="3" fillId="0" borderId="13" xfId="54" applyNumberFormat="1" applyFont="1" applyFill="1" applyBorder="1">
      <alignment/>
      <protection/>
    </xf>
    <xf numFmtId="0" fontId="3" fillId="0" borderId="14" xfId="54" applyFont="1" applyFill="1" applyBorder="1">
      <alignment/>
      <protection/>
    </xf>
    <xf numFmtId="3" fontId="3" fillId="0" borderId="15" xfId="54" applyNumberFormat="1" applyFont="1" applyFill="1" applyBorder="1">
      <alignment/>
      <protection/>
    </xf>
    <xf numFmtId="0" fontId="4" fillId="0" borderId="16" xfId="54" applyFont="1" applyFill="1" applyBorder="1">
      <alignment/>
      <protection/>
    </xf>
    <xf numFmtId="3" fontId="4" fillId="0" borderId="17" xfId="54" applyNumberFormat="1" applyFont="1" applyFill="1" applyBorder="1">
      <alignment/>
      <protection/>
    </xf>
    <xf numFmtId="3" fontId="4" fillId="0" borderId="18" xfId="54" applyNumberFormat="1" applyFont="1" applyFill="1" applyBorder="1">
      <alignment/>
      <protection/>
    </xf>
    <xf numFmtId="3" fontId="4" fillId="0" borderId="19" xfId="54" applyNumberFormat="1" applyFont="1" applyFill="1" applyBorder="1">
      <alignment/>
      <protection/>
    </xf>
    <xf numFmtId="3" fontId="4" fillId="0" borderId="16" xfId="54" applyNumberFormat="1" applyFont="1" applyFill="1" applyBorder="1">
      <alignment/>
      <protection/>
    </xf>
    <xf numFmtId="3" fontId="3" fillId="0" borderId="20" xfId="54" applyNumberFormat="1" applyFont="1" applyFill="1" applyBorder="1">
      <alignment/>
      <protection/>
    </xf>
    <xf numFmtId="0" fontId="3" fillId="0" borderId="21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3" fillId="0" borderId="22" xfId="54" applyNumberFormat="1" applyFont="1" applyFill="1" applyBorder="1">
      <alignment/>
      <protection/>
    </xf>
    <xf numFmtId="3" fontId="3" fillId="0" borderId="23" xfId="54" applyNumberFormat="1" applyFont="1" applyFill="1" applyBorder="1">
      <alignment/>
      <protection/>
    </xf>
    <xf numFmtId="0" fontId="6" fillId="0" borderId="24" xfId="54" applyFont="1" applyFill="1" applyBorder="1">
      <alignment/>
      <protection/>
    </xf>
    <xf numFmtId="3" fontId="6" fillId="0" borderId="25" xfId="54" applyNumberFormat="1" applyFont="1" applyFill="1" applyBorder="1">
      <alignment/>
      <protection/>
    </xf>
    <xf numFmtId="0" fontId="4" fillId="0" borderId="21" xfId="54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3" fontId="4" fillId="0" borderId="22" xfId="54" applyNumberFormat="1" applyFont="1" applyFill="1" applyBorder="1">
      <alignment/>
      <protection/>
    </xf>
    <xf numFmtId="0" fontId="6" fillId="0" borderId="26" xfId="54" applyFont="1" applyFill="1" applyBorder="1">
      <alignment/>
      <protection/>
    </xf>
    <xf numFmtId="3" fontId="3" fillId="0" borderId="27" xfId="54" applyNumberFormat="1" applyFont="1" applyFill="1" applyBorder="1">
      <alignment/>
      <protection/>
    </xf>
    <xf numFmtId="3" fontId="3" fillId="0" borderId="28" xfId="54" applyNumberFormat="1" applyFont="1" applyFill="1" applyBorder="1">
      <alignment/>
      <protection/>
    </xf>
    <xf numFmtId="0" fontId="5" fillId="0" borderId="29" xfId="54" applyFont="1" applyFill="1" applyBorder="1">
      <alignment/>
      <protection/>
    </xf>
    <xf numFmtId="3" fontId="5" fillId="0" borderId="30" xfId="54" applyNumberFormat="1" applyFont="1" applyFill="1" applyBorder="1">
      <alignment/>
      <protection/>
    </xf>
    <xf numFmtId="3" fontId="5" fillId="0" borderId="31" xfId="54" applyNumberFormat="1" applyFont="1" applyFill="1" applyBorder="1">
      <alignment/>
      <protection/>
    </xf>
    <xf numFmtId="3" fontId="5" fillId="0" borderId="32" xfId="54" applyNumberFormat="1" applyFont="1" applyFill="1" applyBorder="1">
      <alignment/>
      <protection/>
    </xf>
    <xf numFmtId="3" fontId="5" fillId="0" borderId="33" xfId="54" applyNumberFormat="1" applyFont="1" applyFill="1" applyBorder="1">
      <alignment/>
      <protection/>
    </xf>
    <xf numFmtId="3" fontId="5" fillId="0" borderId="29" xfId="54" applyNumberFormat="1" applyFont="1" applyFill="1" applyBorder="1">
      <alignment/>
      <protection/>
    </xf>
    <xf numFmtId="0" fontId="5" fillId="0" borderId="10" xfId="54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3" fillId="0" borderId="34" xfId="54" applyNumberFormat="1" applyFont="1" applyFill="1" applyBorder="1">
      <alignment/>
      <protection/>
    </xf>
    <xf numFmtId="3" fontId="3" fillId="0" borderId="35" xfId="54" applyNumberFormat="1" applyFont="1" applyFill="1" applyBorder="1">
      <alignment/>
      <protection/>
    </xf>
    <xf numFmtId="3" fontId="3" fillId="0" borderId="36" xfId="54" applyNumberFormat="1" applyFont="1" applyFill="1" applyBorder="1">
      <alignment/>
      <protection/>
    </xf>
    <xf numFmtId="0" fontId="6" fillId="0" borderId="37" xfId="54" applyFont="1" applyFill="1" applyBorder="1">
      <alignment/>
      <protection/>
    </xf>
    <xf numFmtId="0" fontId="3" fillId="0" borderId="38" xfId="54" applyFont="1" applyFill="1" applyBorder="1" applyAlignment="1">
      <alignment/>
      <protection/>
    </xf>
    <xf numFmtId="0" fontId="6" fillId="0" borderId="38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3" fontId="3" fillId="0" borderId="38" xfId="54" applyNumberFormat="1" applyFont="1" applyFill="1" applyBorder="1">
      <alignment/>
      <protection/>
    </xf>
    <xf numFmtId="3" fontId="3" fillId="0" borderId="39" xfId="54" applyNumberFormat="1" applyFont="1" applyFill="1" applyBorder="1">
      <alignment/>
      <protection/>
    </xf>
    <xf numFmtId="0" fontId="4" fillId="0" borderId="37" xfId="54" applyFont="1" applyFill="1" applyBorder="1">
      <alignment/>
      <protection/>
    </xf>
    <xf numFmtId="0" fontId="6" fillId="0" borderId="40" xfId="54" applyFont="1" applyFill="1" applyBorder="1">
      <alignment/>
      <protection/>
    </xf>
    <xf numFmtId="3" fontId="6" fillId="0" borderId="41" xfId="54" applyNumberFormat="1" applyFont="1" applyFill="1" applyBorder="1">
      <alignment/>
      <protection/>
    </xf>
    <xf numFmtId="0" fontId="8" fillId="0" borderId="20" xfId="54" applyFont="1" applyFill="1" applyBorder="1">
      <alignment/>
      <protection/>
    </xf>
    <xf numFmtId="3" fontId="4" fillId="0" borderId="42" xfId="54" applyNumberFormat="1" applyFont="1" applyFill="1" applyBorder="1">
      <alignment/>
      <protection/>
    </xf>
    <xf numFmtId="3" fontId="4" fillId="0" borderId="43" xfId="54" applyNumberFormat="1" applyFont="1" applyFill="1" applyBorder="1">
      <alignment/>
      <protection/>
    </xf>
    <xf numFmtId="0" fontId="3" fillId="0" borderId="44" xfId="54" applyFont="1" applyFill="1" applyBorder="1">
      <alignment/>
      <protection/>
    </xf>
    <xf numFmtId="3" fontId="3" fillId="0" borderId="45" xfId="54" applyNumberFormat="1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3" fontId="3" fillId="0" borderId="47" xfId="54" applyNumberFormat="1" applyFont="1" applyFill="1" applyBorder="1">
      <alignment/>
      <protection/>
    </xf>
    <xf numFmtId="3" fontId="3" fillId="0" borderId="48" xfId="54" applyNumberFormat="1" applyFont="1" applyFill="1" applyBorder="1">
      <alignment/>
      <protection/>
    </xf>
    <xf numFmtId="0" fontId="4" fillId="0" borderId="49" xfId="54" applyFont="1" applyFill="1" applyBorder="1">
      <alignment/>
      <protection/>
    </xf>
    <xf numFmtId="3" fontId="4" fillId="0" borderId="50" xfId="54" applyNumberFormat="1" applyFont="1" applyFill="1" applyBorder="1">
      <alignment/>
      <protection/>
    </xf>
    <xf numFmtId="3" fontId="4" fillId="0" borderId="51" xfId="54" applyNumberFormat="1" applyFont="1" applyFill="1" applyBorder="1">
      <alignment/>
      <protection/>
    </xf>
    <xf numFmtId="3" fontId="3" fillId="0" borderId="52" xfId="54" applyNumberFormat="1" applyFont="1" applyFill="1" applyBorder="1">
      <alignment/>
      <protection/>
    </xf>
    <xf numFmtId="3" fontId="3" fillId="0" borderId="53" xfId="54" applyNumberFormat="1" applyFont="1" applyFill="1" applyBorder="1">
      <alignment/>
      <protection/>
    </xf>
    <xf numFmtId="3" fontId="3" fillId="0" borderId="54" xfId="54" applyNumberFormat="1" applyFont="1" applyFill="1" applyBorder="1">
      <alignment/>
      <protection/>
    </xf>
    <xf numFmtId="3" fontId="3" fillId="0" borderId="55" xfId="54" applyNumberFormat="1" applyFont="1" applyFill="1" applyBorder="1">
      <alignment/>
      <protection/>
    </xf>
    <xf numFmtId="3" fontId="3" fillId="0" borderId="56" xfId="54" applyNumberFormat="1" applyFont="1" applyFill="1" applyBorder="1">
      <alignment/>
      <protection/>
    </xf>
    <xf numFmtId="3" fontId="3" fillId="0" borderId="57" xfId="54" applyNumberFormat="1" applyFont="1" applyFill="1" applyBorder="1">
      <alignment/>
      <protection/>
    </xf>
    <xf numFmtId="3" fontId="3" fillId="0" borderId="58" xfId="54" applyNumberFormat="1" applyFont="1" applyFill="1" applyBorder="1">
      <alignment/>
      <protection/>
    </xf>
    <xf numFmtId="3" fontId="3" fillId="0" borderId="50" xfId="54" applyNumberFormat="1" applyFont="1" applyFill="1" applyBorder="1">
      <alignment/>
      <protection/>
    </xf>
    <xf numFmtId="3" fontId="3" fillId="0" borderId="59" xfId="54" applyNumberFormat="1" applyFont="1" applyFill="1" applyBorder="1">
      <alignment/>
      <protection/>
    </xf>
    <xf numFmtId="3" fontId="3" fillId="0" borderId="60" xfId="54" applyNumberFormat="1" applyFont="1" applyFill="1" applyBorder="1">
      <alignment/>
      <protection/>
    </xf>
    <xf numFmtId="3" fontId="3" fillId="0" borderId="49" xfId="54" applyNumberFormat="1" applyFont="1" applyFill="1" applyBorder="1">
      <alignment/>
      <protection/>
    </xf>
    <xf numFmtId="3" fontId="3" fillId="0" borderId="61" xfId="54" applyNumberFormat="1" applyFont="1" applyFill="1" applyBorder="1">
      <alignment/>
      <protection/>
    </xf>
    <xf numFmtId="3" fontId="4" fillId="0" borderId="49" xfId="54" applyNumberFormat="1" applyFont="1" applyFill="1" applyBorder="1">
      <alignment/>
      <protection/>
    </xf>
    <xf numFmtId="0" fontId="6" fillId="0" borderId="0" xfId="54" applyFont="1" applyFill="1" applyAlignment="1">
      <alignment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6" fillId="0" borderId="62" xfId="54" applyFont="1" applyFill="1" applyBorder="1">
      <alignment/>
      <protection/>
    </xf>
    <xf numFmtId="3" fontId="6" fillId="0" borderId="63" xfId="54" applyNumberFormat="1" applyFont="1" applyFill="1" applyBorder="1">
      <alignment/>
      <protection/>
    </xf>
    <xf numFmtId="3" fontId="6" fillId="0" borderId="64" xfId="54" applyNumberFormat="1" applyFont="1" applyFill="1" applyBorder="1">
      <alignment/>
      <protection/>
    </xf>
    <xf numFmtId="3" fontId="6" fillId="0" borderId="65" xfId="54" applyNumberFormat="1" applyFont="1" applyFill="1" applyBorder="1">
      <alignment/>
      <protection/>
    </xf>
    <xf numFmtId="3" fontId="6" fillId="0" borderId="62" xfId="54" applyNumberFormat="1" applyFont="1" applyFill="1" applyBorder="1">
      <alignment/>
      <protection/>
    </xf>
    <xf numFmtId="0" fontId="3" fillId="0" borderId="0" xfId="54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22" xfId="54" applyFont="1" applyFill="1" applyBorder="1" applyAlignment="1">
      <alignment horizontal="center"/>
      <protection/>
    </xf>
    <xf numFmtId="0" fontId="4" fillId="0" borderId="48" xfId="54" applyFont="1" applyFill="1" applyBorder="1">
      <alignment/>
      <protection/>
    </xf>
    <xf numFmtId="3" fontId="4" fillId="0" borderId="61" xfId="54" applyNumberFormat="1" applyFont="1" applyFill="1" applyBorder="1">
      <alignment/>
      <protection/>
    </xf>
    <xf numFmtId="3" fontId="4" fillId="0" borderId="66" xfId="54" applyNumberFormat="1" applyFont="1" applyFill="1" applyBorder="1">
      <alignment/>
      <protection/>
    </xf>
    <xf numFmtId="3" fontId="6" fillId="0" borderId="16" xfId="54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54" applyFont="1" applyFill="1">
      <alignment/>
      <protection/>
    </xf>
    <xf numFmtId="3" fontId="3" fillId="0" borderId="0" xfId="54" applyNumberFormat="1" applyFont="1" applyFill="1">
      <alignment/>
      <protection/>
    </xf>
    <xf numFmtId="0" fontId="0" fillId="0" borderId="0" xfId="54" applyFill="1">
      <alignment/>
      <protection/>
    </xf>
    <xf numFmtId="0" fontId="0" fillId="0" borderId="0" xfId="54" applyFill="1" applyBorder="1">
      <alignment/>
      <protection/>
    </xf>
    <xf numFmtId="0" fontId="0" fillId="0" borderId="67" xfId="54" applyFill="1" applyBorder="1">
      <alignment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68" xfId="54" applyNumberFormat="1" applyFont="1" applyFill="1" applyBorder="1">
      <alignment/>
      <protection/>
    </xf>
    <xf numFmtId="0" fontId="6" fillId="0" borderId="37" xfId="54" applyFont="1" applyFill="1" applyBorder="1" applyAlignment="1">
      <alignment wrapText="1"/>
      <protection/>
    </xf>
    <xf numFmtId="3" fontId="4" fillId="0" borderId="69" xfId="54" applyNumberFormat="1" applyFont="1" applyFill="1" applyBorder="1">
      <alignment/>
      <protection/>
    </xf>
    <xf numFmtId="3" fontId="3" fillId="0" borderId="70" xfId="54" applyNumberFormat="1" applyFont="1" applyFill="1" applyBorder="1">
      <alignment/>
      <protection/>
    </xf>
    <xf numFmtId="3" fontId="3" fillId="0" borderId="71" xfId="54" applyNumberFormat="1" applyFont="1" applyFill="1" applyBorder="1">
      <alignment/>
      <protection/>
    </xf>
    <xf numFmtId="3" fontId="4" fillId="0" borderId="72" xfId="54" applyNumberFormat="1" applyFont="1" applyFill="1" applyBorder="1">
      <alignment/>
      <protection/>
    </xf>
    <xf numFmtId="3" fontId="5" fillId="0" borderId="73" xfId="54" applyNumberFormat="1" applyFont="1" applyFill="1" applyBorder="1">
      <alignment/>
      <protection/>
    </xf>
    <xf numFmtId="3" fontId="6" fillId="0" borderId="74" xfId="54" applyNumberFormat="1" applyFont="1" applyFill="1" applyBorder="1">
      <alignment/>
      <protection/>
    </xf>
    <xf numFmtId="3" fontId="3" fillId="0" borderId="75" xfId="54" applyNumberFormat="1" applyFont="1" applyFill="1" applyBorder="1">
      <alignment/>
      <protection/>
    </xf>
    <xf numFmtId="3" fontId="4" fillId="0" borderId="76" xfId="54" applyNumberFormat="1" applyFont="1" applyFill="1" applyBorder="1">
      <alignment/>
      <protection/>
    </xf>
    <xf numFmtId="3" fontId="4" fillId="0" borderId="77" xfId="54" applyNumberFormat="1" applyFont="1" applyFill="1" applyBorder="1">
      <alignment/>
      <protection/>
    </xf>
    <xf numFmtId="3" fontId="3" fillId="0" borderId="78" xfId="54" applyNumberFormat="1" applyFont="1" applyFill="1" applyBorder="1">
      <alignment/>
      <protection/>
    </xf>
    <xf numFmtId="3" fontId="3" fillId="0" borderId="79" xfId="54" applyNumberFormat="1" applyFont="1" applyFill="1" applyBorder="1">
      <alignment/>
      <protection/>
    </xf>
    <xf numFmtId="3" fontId="3" fillId="0" borderId="80" xfId="54" applyNumberFormat="1" applyFont="1" applyFill="1" applyBorder="1">
      <alignment/>
      <protection/>
    </xf>
    <xf numFmtId="3" fontId="3" fillId="0" borderId="81" xfId="54" applyNumberFormat="1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5" fillId="0" borderId="13" xfId="54" applyNumberFormat="1" applyFont="1" applyFill="1" applyBorder="1">
      <alignment/>
      <protection/>
    </xf>
    <xf numFmtId="3" fontId="5" fillId="0" borderId="15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3" fillId="0" borderId="55" xfId="54" applyFont="1" applyFill="1" applyBorder="1" applyAlignment="1">
      <alignment wrapText="1"/>
      <protection/>
    </xf>
    <xf numFmtId="3" fontId="3" fillId="0" borderId="82" xfId="54" applyNumberFormat="1" applyFont="1" applyFill="1" applyBorder="1">
      <alignment/>
      <protection/>
    </xf>
    <xf numFmtId="3" fontId="3" fillId="0" borderId="83" xfId="54" applyNumberFormat="1" applyFont="1" applyFill="1" applyBorder="1">
      <alignment/>
      <protection/>
    </xf>
    <xf numFmtId="3" fontId="3" fillId="0" borderId="84" xfId="54" applyNumberFormat="1" applyFont="1" applyFill="1" applyBorder="1">
      <alignment/>
      <protection/>
    </xf>
    <xf numFmtId="3" fontId="3" fillId="0" borderId="85" xfId="54" applyNumberFormat="1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3" fillId="0" borderId="55" xfId="54" applyFont="1" applyFill="1" applyBorder="1">
      <alignment/>
      <protection/>
    </xf>
    <xf numFmtId="0" fontId="3" fillId="0" borderId="20" xfId="54" applyFont="1" applyFill="1" applyBorder="1" applyAlignment="1">
      <alignment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/>
      <protection/>
    </xf>
    <xf numFmtId="0" fontId="6" fillId="0" borderId="86" xfId="54" applyFont="1" applyFill="1" applyBorder="1" applyAlignment="1">
      <alignment horizontal="center" wrapText="1"/>
      <protection/>
    </xf>
    <xf numFmtId="0" fontId="6" fillId="0" borderId="87" xfId="54" applyFont="1" applyFill="1" applyBorder="1" applyAlignment="1">
      <alignment horizontal="center" wrapText="1"/>
      <protection/>
    </xf>
    <xf numFmtId="0" fontId="4" fillId="0" borderId="88" xfId="54" applyFont="1" applyFill="1" applyBorder="1" applyAlignment="1">
      <alignment horizontal="center"/>
      <protection/>
    </xf>
    <xf numFmtId="0" fontId="4" fillId="0" borderId="89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right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24" xfId="54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3" fillId="0" borderId="24" xfId="54" applyFont="1" applyFill="1" applyBorder="1" applyAlignment="1">
      <alignment wrapText="1"/>
      <protection/>
    </xf>
    <xf numFmtId="0" fontId="4" fillId="0" borderId="90" xfId="54" applyFont="1" applyFill="1" applyBorder="1" applyAlignment="1">
      <alignment horizontal="center"/>
      <protection/>
    </xf>
    <xf numFmtId="0" fontId="4" fillId="0" borderId="38" xfId="54" applyFont="1" applyFill="1" applyBorder="1" applyAlignment="1">
      <alignment horizontal="center"/>
      <protection/>
    </xf>
    <xf numFmtId="0" fontId="5" fillId="0" borderId="38" xfId="54" applyFont="1" applyFill="1" applyBorder="1" applyAlignment="1">
      <alignment horizontal="center"/>
      <protection/>
    </xf>
    <xf numFmtId="0" fontId="5" fillId="0" borderId="39" xfId="54" applyFont="1" applyFill="1" applyBorder="1" applyAlignment="1">
      <alignment horizontal="center"/>
      <protection/>
    </xf>
    <xf numFmtId="0" fontId="3" fillId="0" borderId="24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módosítás 0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7"/>
  <sheetViews>
    <sheetView tabSelected="1" view="pageBreakPreview" zoomScaleNormal="80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A49" sqref="A49"/>
    </sheetView>
  </sheetViews>
  <sheetFormatPr defaultColWidth="9.00390625" defaultRowHeight="12.75"/>
  <cols>
    <col min="1" max="1" width="37.875" style="76" customWidth="1"/>
    <col min="2" max="2" width="12.125" style="76" customWidth="1"/>
    <col min="3" max="3" width="10.375" style="76" customWidth="1"/>
    <col min="4" max="5" width="10.00390625" style="76" bestFit="1" customWidth="1"/>
    <col min="6" max="6" width="10.00390625" style="76" customWidth="1"/>
    <col min="7" max="7" width="8.75390625" style="76" bestFit="1" customWidth="1"/>
    <col min="8" max="8" width="8.00390625" style="76" bestFit="1" customWidth="1"/>
    <col min="9" max="9" width="8.00390625" style="76" customWidth="1"/>
    <col min="10" max="10" width="11.375" style="76" bestFit="1" customWidth="1"/>
    <col min="11" max="11" width="10.00390625" style="76" bestFit="1" customWidth="1"/>
    <col min="12" max="12" width="7.375" style="76" customWidth="1"/>
    <col min="13" max="13" width="11.00390625" style="76" bestFit="1" customWidth="1"/>
    <col min="14" max="14" width="8.75390625" style="76" bestFit="1" customWidth="1"/>
    <col min="15" max="16" width="8.75390625" style="76" customWidth="1"/>
    <col min="17" max="17" width="11.25390625" style="76" customWidth="1"/>
    <col min="18" max="18" width="12.25390625" style="76" bestFit="1" customWidth="1"/>
    <col min="19" max="19" width="11.375" style="76" bestFit="1" customWidth="1"/>
    <col min="20" max="16384" width="9.125" style="1" customWidth="1"/>
  </cols>
  <sheetData>
    <row r="1" spans="14:19" ht="15">
      <c r="N1" s="133" t="s">
        <v>12</v>
      </c>
      <c r="O1" s="133"/>
      <c r="P1" s="133"/>
      <c r="Q1" s="133"/>
      <c r="R1" s="133"/>
      <c r="S1" s="133"/>
    </row>
    <row r="2" spans="14:19" ht="12.75">
      <c r="N2" s="82"/>
      <c r="O2" s="82"/>
      <c r="P2" s="82"/>
      <c r="Q2" s="82"/>
      <c r="R2" s="83"/>
      <c r="S2" s="83"/>
    </row>
    <row r="3" spans="1:19" ht="14.25">
      <c r="A3" s="127" t="s">
        <v>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" thickBot="1">
      <c r="A4" s="127" t="s">
        <v>46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2:19" ht="14.25" thickBot="1">
      <c r="B5" s="130" t="s">
        <v>0</v>
      </c>
      <c r="C5" s="131"/>
      <c r="D5" s="131"/>
      <c r="E5" s="131"/>
      <c r="F5" s="131"/>
      <c r="G5" s="131"/>
      <c r="H5" s="131"/>
      <c r="I5" s="131"/>
      <c r="J5" s="132"/>
      <c r="K5" s="130" t="s">
        <v>1</v>
      </c>
      <c r="L5" s="131"/>
      <c r="M5" s="131"/>
      <c r="N5" s="131"/>
      <c r="O5" s="131"/>
      <c r="P5" s="131"/>
      <c r="Q5" s="131"/>
      <c r="R5" s="131"/>
      <c r="S5" s="132"/>
    </row>
    <row r="6" spans="1:19" ht="45" customHeight="1" thickBot="1">
      <c r="A6" s="84"/>
      <c r="B6" s="125" t="s">
        <v>32</v>
      </c>
      <c r="C6" s="125" t="s">
        <v>33</v>
      </c>
      <c r="D6" s="125" t="s">
        <v>34</v>
      </c>
      <c r="E6" s="125" t="s">
        <v>35</v>
      </c>
      <c r="F6" s="125" t="s">
        <v>38</v>
      </c>
      <c r="G6" s="125" t="s">
        <v>36</v>
      </c>
      <c r="H6" s="125" t="s">
        <v>37</v>
      </c>
      <c r="I6" s="125" t="s">
        <v>39</v>
      </c>
      <c r="J6" s="134" t="s">
        <v>2</v>
      </c>
      <c r="K6" s="125" t="s">
        <v>42</v>
      </c>
      <c r="L6" s="125" t="s">
        <v>43</v>
      </c>
      <c r="M6" s="125" t="s">
        <v>3</v>
      </c>
      <c r="N6" s="125" t="s">
        <v>23</v>
      </c>
      <c r="O6" s="128" t="s">
        <v>15</v>
      </c>
      <c r="P6" s="129"/>
      <c r="Q6" s="128" t="s">
        <v>21</v>
      </c>
      <c r="R6" s="129"/>
      <c r="S6" s="125" t="s">
        <v>2</v>
      </c>
    </row>
    <row r="7" spans="1:19" s="93" customFormat="1" ht="38.25" customHeight="1" thickBot="1">
      <c r="A7" s="84"/>
      <c r="B7" s="126"/>
      <c r="C7" s="126"/>
      <c r="D7" s="126"/>
      <c r="E7" s="126"/>
      <c r="F7" s="126"/>
      <c r="G7" s="126"/>
      <c r="H7" s="126"/>
      <c r="I7" s="126"/>
      <c r="J7" s="135"/>
      <c r="K7" s="126"/>
      <c r="L7" s="126"/>
      <c r="M7" s="126"/>
      <c r="N7" s="126"/>
      <c r="O7" s="75" t="s">
        <v>40</v>
      </c>
      <c r="P7" s="75" t="s">
        <v>41</v>
      </c>
      <c r="Q7" s="75" t="s">
        <v>44</v>
      </c>
      <c r="R7" s="75" t="s">
        <v>45</v>
      </c>
      <c r="S7" s="126"/>
    </row>
    <row r="8" spans="1:19" s="93" customFormat="1" ht="13.5" thickBot="1">
      <c r="A8" s="39" t="s">
        <v>30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2"/>
      <c r="M8" s="43"/>
      <c r="N8" s="43"/>
      <c r="O8" s="43"/>
      <c r="P8" s="43"/>
      <c r="Q8" s="43"/>
      <c r="R8" s="43"/>
      <c r="S8" s="44"/>
    </row>
    <row r="9" spans="1:19" s="93" customFormat="1" ht="13.5" thickBot="1">
      <c r="A9" s="8" t="s">
        <v>4</v>
      </c>
      <c r="B9" s="118">
        <v>145619</v>
      </c>
      <c r="C9" s="119">
        <v>27514</v>
      </c>
      <c r="D9" s="119">
        <v>162110</v>
      </c>
      <c r="E9" s="119">
        <v>0</v>
      </c>
      <c r="F9" s="119">
        <v>0</v>
      </c>
      <c r="G9" s="119">
        <v>3000</v>
      </c>
      <c r="H9" s="120">
        <v>0</v>
      </c>
      <c r="I9" s="121">
        <v>0</v>
      </c>
      <c r="J9" s="122">
        <f>SUM(B9:I9)</f>
        <v>338243</v>
      </c>
      <c r="K9" s="118">
        <v>85000</v>
      </c>
      <c r="L9" s="119">
        <v>0</v>
      </c>
      <c r="M9" s="119">
        <v>249225</v>
      </c>
      <c r="N9" s="119">
        <v>2110</v>
      </c>
      <c r="O9" s="120">
        <v>1908</v>
      </c>
      <c r="P9" s="120">
        <v>0</v>
      </c>
      <c r="Q9" s="120">
        <v>0</v>
      </c>
      <c r="R9" s="120">
        <v>0</v>
      </c>
      <c r="S9" s="122">
        <f>SUM(K9:R9)</f>
        <v>338243</v>
      </c>
    </row>
    <row r="10" spans="1:19" s="93" customFormat="1" ht="13.5" thickBot="1">
      <c r="A10" s="123" t="s">
        <v>25</v>
      </c>
      <c r="B10" s="61"/>
      <c r="C10" s="62">
        <v>1095</v>
      </c>
      <c r="D10" s="62"/>
      <c r="E10" s="62"/>
      <c r="F10" s="62"/>
      <c r="G10" s="62"/>
      <c r="H10" s="63"/>
      <c r="I10" s="101"/>
      <c r="J10" s="64">
        <f>SUM(B10:H10)</f>
        <v>1095</v>
      </c>
      <c r="K10" s="61"/>
      <c r="L10" s="62"/>
      <c r="M10" s="62"/>
      <c r="N10" s="62"/>
      <c r="O10" s="63">
        <v>1095</v>
      </c>
      <c r="P10" s="63"/>
      <c r="Q10" s="63"/>
      <c r="R10" s="63"/>
      <c r="S10" s="64">
        <f>SUM(K10:R10)</f>
        <v>1095</v>
      </c>
    </row>
    <row r="11" spans="1:19" s="93" customFormat="1" ht="12.75">
      <c r="A11" s="124" t="s">
        <v>62</v>
      </c>
      <c r="B11" s="61"/>
      <c r="C11" s="62"/>
      <c r="D11" s="62">
        <v>2390</v>
      </c>
      <c r="E11" s="62"/>
      <c r="F11" s="62"/>
      <c r="G11" s="62"/>
      <c r="H11" s="63"/>
      <c r="I11" s="101"/>
      <c r="J11" s="64">
        <f>SUM(B11:H11)</f>
        <v>2390</v>
      </c>
      <c r="K11" s="61">
        <v>2390</v>
      </c>
      <c r="L11" s="62"/>
      <c r="M11" s="62"/>
      <c r="N11" s="62"/>
      <c r="O11" s="63"/>
      <c r="P11" s="63"/>
      <c r="Q11" s="63"/>
      <c r="R11" s="63"/>
      <c r="S11" s="64">
        <f>SUM(K11:R11)</f>
        <v>2390</v>
      </c>
    </row>
    <row r="12" spans="1:19" s="93" customFormat="1" ht="25.5">
      <c r="A12" s="117" t="s">
        <v>63</v>
      </c>
      <c r="B12" s="61"/>
      <c r="C12" s="62"/>
      <c r="D12" s="62">
        <v>-2064</v>
      </c>
      <c r="E12" s="62"/>
      <c r="F12" s="62"/>
      <c r="G12" s="62">
        <v>1680</v>
      </c>
      <c r="H12" s="63">
        <v>384</v>
      </c>
      <c r="I12" s="101"/>
      <c r="J12" s="64">
        <f>SUM(B12:H12)</f>
        <v>0</v>
      </c>
      <c r="K12" s="61"/>
      <c r="L12" s="62"/>
      <c r="M12" s="62"/>
      <c r="N12" s="62"/>
      <c r="O12" s="63"/>
      <c r="P12" s="63"/>
      <c r="Q12" s="63"/>
      <c r="R12" s="63"/>
      <c r="S12" s="64">
        <f>SUM(K12:R12)</f>
        <v>0</v>
      </c>
    </row>
    <row r="13" spans="1:19" s="93" customFormat="1" ht="25.5">
      <c r="A13" s="117" t="s">
        <v>47</v>
      </c>
      <c r="B13" s="112"/>
      <c r="C13" s="7"/>
      <c r="D13" s="7">
        <v>-193</v>
      </c>
      <c r="E13" s="7"/>
      <c r="F13" s="7"/>
      <c r="G13" s="7"/>
      <c r="H13" s="9"/>
      <c r="I13" s="102"/>
      <c r="J13" s="64">
        <f>SUM(B13:H13)</f>
        <v>-193</v>
      </c>
      <c r="K13" s="6"/>
      <c r="L13" s="7"/>
      <c r="M13" s="7">
        <v>-193</v>
      </c>
      <c r="N13" s="7"/>
      <c r="O13" s="9"/>
      <c r="P13" s="9"/>
      <c r="Q13" s="9"/>
      <c r="R13" s="9"/>
      <c r="S13" s="64">
        <f>SUM(K13:R13)</f>
        <v>-193</v>
      </c>
    </row>
    <row r="14" spans="1:97" s="93" customFormat="1" ht="30" customHeight="1" thickBot="1">
      <c r="A14" s="117" t="s">
        <v>59</v>
      </c>
      <c r="B14" s="109">
        <v>371</v>
      </c>
      <c r="C14" s="110">
        <v>70</v>
      </c>
      <c r="D14" s="110"/>
      <c r="E14" s="110"/>
      <c r="F14" s="110"/>
      <c r="G14" s="110"/>
      <c r="H14" s="98"/>
      <c r="I14" s="111"/>
      <c r="J14" s="64">
        <f>SUM(B14:H14)</f>
        <v>441</v>
      </c>
      <c r="K14" s="109"/>
      <c r="L14" s="110"/>
      <c r="M14" s="110">
        <v>441</v>
      </c>
      <c r="N14" s="110"/>
      <c r="O14" s="98"/>
      <c r="P14" s="98"/>
      <c r="Q14" s="98"/>
      <c r="R14" s="98"/>
      <c r="S14" s="64">
        <f>SUM(L14:R14)</f>
        <v>441</v>
      </c>
      <c r="T14" s="17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</row>
    <row r="15" spans="1:97" s="95" customFormat="1" ht="22.5" customHeight="1" thickBot="1" thickTop="1">
      <c r="A15" s="10" t="s">
        <v>5</v>
      </c>
      <c r="B15" s="11">
        <f aca="true" t="shared" si="0" ref="B15:H15">SUM(B9:B14)</f>
        <v>145990</v>
      </c>
      <c r="C15" s="12">
        <f t="shared" si="0"/>
        <v>28679</v>
      </c>
      <c r="D15" s="12">
        <f t="shared" si="0"/>
        <v>162243</v>
      </c>
      <c r="E15" s="12">
        <f t="shared" si="0"/>
        <v>0</v>
      </c>
      <c r="F15" s="12">
        <f t="shared" si="0"/>
        <v>0</v>
      </c>
      <c r="G15" s="12">
        <f t="shared" si="0"/>
        <v>4680</v>
      </c>
      <c r="H15" s="12">
        <f t="shared" si="0"/>
        <v>384</v>
      </c>
      <c r="I15" s="100"/>
      <c r="J15" s="14">
        <f aca="true" t="shared" si="1" ref="J15:S15">SUM(J9:J14)</f>
        <v>341976</v>
      </c>
      <c r="K15" s="11">
        <f t="shared" si="1"/>
        <v>87390</v>
      </c>
      <c r="L15" s="11">
        <f t="shared" si="1"/>
        <v>0</v>
      </c>
      <c r="M15" s="11">
        <f t="shared" si="1"/>
        <v>249473</v>
      </c>
      <c r="N15" s="11">
        <f t="shared" si="1"/>
        <v>2110</v>
      </c>
      <c r="O15" s="11">
        <f t="shared" si="1"/>
        <v>3003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4">
        <f t="shared" si="1"/>
        <v>341976</v>
      </c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</row>
    <row r="16" spans="1:87" s="93" customFormat="1" ht="14.25" thickBot="1" thickTop="1">
      <c r="A16" s="16"/>
      <c r="B16" s="17"/>
      <c r="C16" s="17"/>
      <c r="D16" s="17"/>
      <c r="E16" s="17"/>
      <c r="F16" s="17"/>
      <c r="G16" s="17" t="s">
        <v>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</row>
    <row r="17" spans="1:87" s="93" customFormat="1" ht="51.75" thickBot="1">
      <c r="A17" s="99" t="s">
        <v>31</v>
      </c>
      <c r="B17" s="45"/>
      <c r="C17" s="45"/>
      <c r="D17" s="45"/>
      <c r="E17" s="45"/>
      <c r="F17" s="45"/>
      <c r="G17" s="45"/>
      <c r="H17" s="45"/>
      <c r="I17" s="45"/>
      <c r="J17" s="45" t="s">
        <v>6</v>
      </c>
      <c r="K17" s="45"/>
      <c r="L17" s="45"/>
      <c r="M17" s="45"/>
      <c r="N17" s="45"/>
      <c r="O17" s="45"/>
      <c r="P17" s="45"/>
      <c r="Q17" s="45"/>
      <c r="R17" s="45"/>
      <c r="S17" s="46" t="s">
        <v>6</v>
      </c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</row>
    <row r="18" spans="1:87" s="93" customFormat="1" ht="13.5" thickBot="1">
      <c r="A18" s="8" t="s">
        <v>4</v>
      </c>
      <c r="B18" s="118">
        <v>19101</v>
      </c>
      <c r="C18" s="119">
        <v>3720</v>
      </c>
      <c r="D18" s="119">
        <v>16912</v>
      </c>
      <c r="E18" s="119">
        <v>0</v>
      </c>
      <c r="F18" s="119">
        <v>0</v>
      </c>
      <c r="G18" s="119">
        <v>3857</v>
      </c>
      <c r="H18" s="120">
        <v>991</v>
      </c>
      <c r="I18" s="121">
        <v>0</v>
      </c>
      <c r="J18" s="122">
        <f>SUM(B18:I18)</f>
        <v>44581</v>
      </c>
      <c r="K18" s="118">
        <v>2500</v>
      </c>
      <c r="L18" s="119"/>
      <c r="M18" s="119">
        <v>39020</v>
      </c>
      <c r="N18" s="119">
        <v>1386</v>
      </c>
      <c r="O18" s="120">
        <v>1675</v>
      </c>
      <c r="P18" s="120">
        <v>0</v>
      </c>
      <c r="Q18" s="120">
        <v>0</v>
      </c>
      <c r="R18" s="121">
        <v>0</v>
      </c>
      <c r="S18" s="15">
        <f aca="true" t="shared" si="2" ref="S18:S24">SUM(K18:R18)</f>
        <v>44581</v>
      </c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</row>
    <row r="19" spans="1:87" s="93" customFormat="1" ht="12.75">
      <c r="A19" s="117" t="s">
        <v>25</v>
      </c>
      <c r="B19" s="6">
        <v>786</v>
      </c>
      <c r="C19" s="7">
        <v>100</v>
      </c>
      <c r="D19" s="7"/>
      <c r="E19" s="7"/>
      <c r="F19" s="7"/>
      <c r="G19" s="7"/>
      <c r="H19" s="9"/>
      <c r="I19" s="102"/>
      <c r="J19" s="2">
        <f aca="true" t="shared" si="3" ref="J19:J24">SUM(B19:H19)</f>
        <v>886</v>
      </c>
      <c r="K19" s="6"/>
      <c r="L19" s="7"/>
      <c r="M19" s="7"/>
      <c r="N19" s="7"/>
      <c r="O19" s="9">
        <v>886</v>
      </c>
      <c r="P19" s="9"/>
      <c r="Q19" s="9"/>
      <c r="R19" s="9"/>
      <c r="S19" s="2">
        <f t="shared" si="2"/>
        <v>886</v>
      </c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</row>
    <row r="20" spans="1:87" s="93" customFormat="1" ht="25.5">
      <c r="A20" s="117" t="s">
        <v>51</v>
      </c>
      <c r="B20" s="6">
        <v>800</v>
      </c>
      <c r="C20" s="9">
        <v>286</v>
      </c>
      <c r="D20" s="7">
        <f>-1086-476</f>
        <v>-1562</v>
      </c>
      <c r="E20" s="6"/>
      <c r="F20" s="7"/>
      <c r="G20" s="7">
        <v>476</v>
      </c>
      <c r="H20" s="9"/>
      <c r="I20" s="102"/>
      <c r="J20" s="2">
        <f t="shared" si="3"/>
        <v>0</v>
      </c>
      <c r="K20" s="6"/>
      <c r="L20" s="7"/>
      <c r="M20" s="7"/>
      <c r="N20" s="7"/>
      <c r="O20" s="9"/>
      <c r="P20" s="9"/>
      <c r="Q20" s="9"/>
      <c r="R20" s="9"/>
      <c r="S20" s="2">
        <f t="shared" si="2"/>
        <v>0</v>
      </c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</row>
    <row r="21" spans="1:87" s="93" customFormat="1" ht="25.5">
      <c r="A21" s="117" t="s">
        <v>52</v>
      </c>
      <c r="B21" s="6">
        <v>281</v>
      </c>
      <c r="C21" s="9">
        <v>55</v>
      </c>
      <c r="D21" s="7">
        <v>1165</v>
      </c>
      <c r="E21" s="6"/>
      <c r="F21" s="7"/>
      <c r="G21" s="7"/>
      <c r="H21" s="9"/>
      <c r="I21" s="102"/>
      <c r="J21" s="2">
        <f t="shared" si="3"/>
        <v>1501</v>
      </c>
      <c r="K21" s="6"/>
      <c r="L21" s="7"/>
      <c r="M21" s="7">
        <v>1501</v>
      </c>
      <c r="N21" s="7"/>
      <c r="O21" s="9"/>
      <c r="P21" s="9"/>
      <c r="Q21" s="9"/>
      <c r="R21" s="9"/>
      <c r="S21" s="2">
        <f t="shared" si="2"/>
        <v>1501</v>
      </c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</row>
    <row r="22" spans="1:87" s="93" customFormat="1" ht="25.5">
      <c r="A22" s="117" t="s">
        <v>56</v>
      </c>
      <c r="B22" s="6"/>
      <c r="C22" s="9"/>
      <c r="D22" s="7"/>
      <c r="E22" s="6"/>
      <c r="F22" s="7"/>
      <c r="G22" s="7"/>
      <c r="H22" s="9">
        <v>2000</v>
      </c>
      <c r="I22" s="102"/>
      <c r="J22" s="2">
        <f t="shared" si="3"/>
        <v>2000</v>
      </c>
      <c r="K22" s="6"/>
      <c r="L22" s="7"/>
      <c r="M22" s="7">
        <v>2000</v>
      </c>
      <c r="N22" s="7"/>
      <c r="O22" s="9"/>
      <c r="P22" s="9"/>
      <c r="Q22" s="9"/>
      <c r="R22" s="9"/>
      <c r="S22" s="2">
        <f t="shared" si="2"/>
        <v>2000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</row>
    <row r="23" spans="1:87" s="93" customFormat="1" ht="25.5">
      <c r="A23" s="117" t="s">
        <v>57</v>
      </c>
      <c r="B23" s="6">
        <v>392</v>
      </c>
      <c r="C23" s="9">
        <v>76</v>
      </c>
      <c r="D23" s="7"/>
      <c r="E23" s="6"/>
      <c r="F23" s="7"/>
      <c r="G23" s="7"/>
      <c r="H23" s="9"/>
      <c r="I23" s="102"/>
      <c r="J23" s="2">
        <f t="shared" si="3"/>
        <v>468</v>
      </c>
      <c r="K23" s="6"/>
      <c r="L23" s="7"/>
      <c r="M23" s="7">
        <v>468</v>
      </c>
      <c r="N23" s="7"/>
      <c r="O23" s="9"/>
      <c r="P23" s="9"/>
      <c r="Q23" s="9"/>
      <c r="R23" s="9"/>
      <c r="S23" s="2">
        <f t="shared" si="2"/>
        <v>468</v>
      </c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</row>
    <row r="24" spans="1:87" s="93" customFormat="1" ht="28.5" customHeight="1" thickBot="1">
      <c r="A24" s="117" t="s">
        <v>59</v>
      </c>
      <c r="B24" s="6">
        <v>41</v>
      </c>
      <c r="C24" s="7">
        <v>8</v>
      </c>
      <c r="D24" s="7"/>
      <c r="E24" s="7"/>
      <c r="F24" s="7"/>
      <c r="G24" s="7"/>
      <c r="H24" s="9"/>
      <c r="I24" s="102"/>
      <c r="J24" s="2">
        <f t="shared" si="3"/>
        <v>49</v>
      </c>
      <c r="K24" s="6"/>
      <c r="L24" s="7"/>
      <c r="M24" s="7">
        <v>49</v>
      </c>
      <c r="N24" s="7"/>
      <c r="O24" s="9"/>
      <c r="P24" s="9"/>
      <c r="Q24" s="9"/>
      <c r="R24" s="9"/>
      <c r="S24" s="2">
        <f t="shared" si="2"/>
        <v>49</v>
      </c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</row>
    <row r="25" spans="1:87" s="95" customFormat="1" ht="15" thickBot="1" thickTop="1">
      <c r="A25" s="10" t="s">
        <v>5</v>
      </c>
      <c r="B25" s="11">
        <f aca="true" t="shared" si="4" ref="B25:H25">SUM(B18:B24)</f>
        <v>21401</v>
      </c>
      <c r="C25" s="12">
        <f t="shared" si="4"/>
        <v>4245</v>
      </c>
      <c r="D25" s="12">
        <f t="shared" si="4"/>
        <v>16515</v>
      </c>
      <c r="E25" s="12">
        <f t="shared" si="4"/>
        <v>0</v>
      </c>
      <c r="F25" s="12">
        <f t="shared" si="4"/>
        <v>0</v>
      </c>
      <c r="G25" s="12">
        <f t="shared" si="4"/>
        <v>4333</v>
      </c>
      <c r="H25" s="13">
        <f t="shared" si="4"/>
        <v>2991</v>
      </c>
      <c r="I25" s="103"/>
      <c r="J25" s="14">
        <f aca="true" t="shared" si="5" ref="J25:S25">SUM(J18:J24)</f>
        <v>49485</v>
      </c>
      <c r="K25" s="11">
        <f t="shared" si="5"/>
        <v>2500</v>
      </c>
      <c r="L25" s="12">
        <f t="shared" si="5"/>
        <v>0</v>
      </c>
      <c r="M25" s="12">
        <f t="shared" si="5"/>
        <v>43038</v>
      </c>
      <c r="N25" s="12">
        <f t="shared" si="5"/>
        <v>1386</v>
      </c>
      <c r="O25" s="13">
        <f t="shared" si="5"/>
        <v>2561</v>
      </c>
      <c r="P25" s="13">
        <f t="shared" si="5"/>
        <v>0</v>
      </c>
      <c r="Q25" s="13">
        <f t="shared" si="5"/>
        <v>0</v>
      </c>
      <c r="R25" s="13">
        <f t="shared" si="5"/>
        <v>0</v>
      </c>
      <c r="S25" s="14">
        <f t="shared" si="5"/>
        <v>49485</v>
      </c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</row>
    <row r="26" spans="1:19" s="93" customFormat="1" ht="13.5" thickTop="1">
      <c r="A26" s="16"/>
      <c r="B26" s="17"/>
      <c r="C26" s="17"/>
      <c r="D26" s="17"/>
      <c r="E26" s="17"/>
      <c r="F26" s="17"/>
      <c r="G26" s="17"/>
      <c r="H26" s="17"/>
      <c r="I26" s="17"/>
      <c r="J26" s="17" t="s">
        <v>6</v>
      </c>
      <c r="K26" s="17"/>
      <c r="L26" s="17"/>
      <c r="M26" s="17"/>
      <c r="N26" s="17"/>
      <c r="O26" s="17"/>
      <c r="P26" s="17"/>
      <c r="Q26" s="17"/>
      <c r="R26" s="17"/>
      <c r="S26" s="18" t="s">
        <v>6</v>
      </c>
    </row>
    <row r="27" spans="1:19" s="93" customFormat="1" ht="14.25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</row>
    <row r="28" spans="1:19" s="93" customFormat="1" ht="14.25" thickBot="1" thickTop="1">
      <c r="A28" s="25" t="s">
        <v>14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</row>
    <row r="29" spans="1:19" s="93" customFormat="1" ht="14.25" thickBot="1">
      <c r="A29" s="47" t="s">
        <v>18</v>
      </c>
      <c r="B29" s="45"/>
      <c r="C29" s="45"/>
      <c r="D29" s="45"/>
      <c r="E29" s="45"/>
      <c r="F29" s="45"/>
      <c r="G29" s="45"/>
      <c r="H29" s="45"/>
      <c r="I29" s="45"/>
      <c r="J29" s="45" t="s">
        <v>6</v>
      </c>
      <c r="K29" s="45"/>
      <c r="L29" s="45"/>
      <c r="M29" s="45"/>
      <c r="N29" s="45"/>
      <c r="O29" s="45"/>
      <c r="P29" s="45"/>
      <c r="Q29" s="45"/>
      <c r="R29" s="45"/>
      <c r="S29" s="19" t="s">
        <v>6</v>
      </c>
    </row>
    <row r="30" spans="1:19" s="93" customFormat="1" ht="13.5" thickBot="1">
      <c r="A30" s="8" t="s">
        <v>8</v>
      </c>
      <c r="B30" s="118">
        <v>38536</v>
      </c>
      <c r="C30" s="119">
        <v>7462</v>
      </c>
      <c r="D30" s="119">
        <v>2216</v>
      </c>
      <c r="E30" s="119">
        <v>0</v>
      </c>
      <c r="F30" s="119">
        <v>0</v>
      </c>
      <c r="G30" s="119">
        <v>216</v>
      </c>
      <c r="H30" s="120">
        <v>0</v>
      </c>
      <c r="I30" s="120"/>
      <c r="J30" s="122">
        <f aca="true" t="shared" si="6" ref="J30:J35">SUM(B30:H30)</f>
        <v>48430</v>
      </c>
      <c r="K30" s="118">
        <v>3700</v>
      </c>
      <c r="L30" s="119">
        <v>0</v>
      </c>
      <c r="M30" s="119">
        <v>44114</v>
      </c>
      <c r="N30" s="119">
        <v>0</v>
      </c>
      <c r="O30" s="120">
        <v>616</v>
      </c>
      <c r="P30" s="120">
        <v>0</v>
      </c>
      <c r="Q30" s="120">
        <v>0</v>
      </c>
      <c r="R30" s="120">
        <v>0</v>
      </c>
      <c r="S30" s="122">
        <f aca="true" t="shared" si="7" ref="S30:S35">SUM(K30:R30)</f>
        <v>48430</v>
      </c>
    </row>
    <row r="31" spans="1:19" s="93" customFormat="1" ht="26.25" thickBot="1">
      <c r="A31" s="124" t="s">
        <v>24</v>
      </c>
      <c r="B31" s="67">
        <v>300</v>
      </c>
      <c r="C31" s="65">
        <v>53</v>
      </c>
      <c r="D31" s="65"/>
      <c r="E31" s="65"/>
      <c r="F31" s="65"/>
      <c r="G31" s="65"/>
      <c r="H31" s="66"/>
      <c r="I31" s="66"/>
      <c r="J31" s="4">
        <f t="shared" si="6"/>
        <v>353</v>
      </c>
      <c r="K31" s="67"/>
      <c r="L31" s="65"/>
      <c r="M31" s="65"/>
      <c r="N31" s="65"/>
      <c r="O31" s="66">
        <v>353</v>
      </c>
      <c r="P31" s="66"/>
      <c r="Q31" s="66"/>
      <c r="R31" s="66"/>
      <c r="S31" s="4">
        <f t="shared" si="7"/>
        <v>353</v>
      </c>
    </row>
    <row r="32" spans="1:19" s="93" customFormat="1" ht="12.75">
      <c r="A32" s="124" t="s">
        <v>62</v>
      </c>
      <c r="B32" s="67"/>
      <c r="C32" s="65"/>
      <c r="D32" s="65">
        <v>303</v>
      </c>
      <c r="E32" s="65"/>
      <c r="F32" s="65"/>
      <c r="G32" s="65"/>
      <c r="H32" s="66"/>
      <c r="I32" s="66"/>
      <c r="J32" s="4">
        <f t="shared" si="6"/>
        <v>303</v>
      </c>
      <c r="K32" s="67">
        <v>303</v>
      </c>
      <c r="L32" s="65"/>
      <c r="M32" s="65"/>
      <c r="N32" s="65"/>
      <c r="O32" s="66"/>
      <c r="P32" s="66"/>
      <c r="Q32" s="66"/>
      <c r="R32" s="66"/>
      <c r="S32" s="4">
        <f t="shared" si="7"/>
        <v>303</v>
      </c>
    </row>
    <row r="33" spans="1:19" s="93" customFormat="1" ht="25.5">
      <c r="A33" s="117" t="s">
        <v>63</v>
      </c>
      <c r="B33" s="67"/>
      <c r="C33" s="65"/>
      <c r="D33" s="65">
        <v>-26</v>
      </c>
      <c r="E33" s="65"/>
      <c r="F33" s="65"/>
      <c r="G33" s="65">
        <v>26</v>
      </c>
      <c r="H33" s="66"/>
      <c r="I33" s="66"/>
      <c r="J33" s="4">
        <f t="shared" si="6"/>
        <v>0</v>
      </c>
      <c r="K33" s="67"/>
      <c r="L33" s="65"/>
      <c r="M33" s="65"/>
      <c r="N33" s="65"/>
      <c r="O33" s="66"/>
      <c r="P33" s="66"/>
      <c r="Q33" s="66"/>
      <c r="R33" s="66"/>
      <c r="S33" s="4">
        <f t="shared" si="7"/>
        <v>0</v>
      </c>
    </row>
    <row r="34" spans="1:19" s="93" customFormat="1" ht="26.25" customHeight="1">
      <c r="A34" s="117" t="s">
        <v>59</v>
      </c>
      <c r="B34" s="6">
        <v>208</v>
      </c>
      <c r="C34" s="65">
        <v>40</v>
      </c>
      <c r="D34" s="65"/>
      <c r="E34" s="65"/>
      <c r="F34" s="65"/>
      <c r="G34" s="65"/>
      <c r="H34" s="66"/>
      <c r="I34" s="66"/>
      <c r="J34" s="2">
        <f t="shared" si="6"/>
        <v>248</v>
      </c>
      <c r="K34" s="67"/>
      <c r="L34" s="65"/>
      <c r="M34" s="65">
        <v>248</v>
      </c>
      <c r="N34" s="65"/>
      <c r="O34" s="66"/>
      <c r="P34" s="66"/>
      <c r="Q34" s="66"/>
      <c r="R34" s="66"/>
      <c r="S34" s="2">
        <f t="shared" si="7"/>
        <v>248</v>
      </c>
    </row>
    <row r="35" spans="1:19" s="93" customFormat="1" ht="39" thickBot="1">
      <c r="A35" s="117" t="s">
        <v>58</v>
      </c>
      <c r="B35" s="6">
        <v>146</v>
      </c>
      <c r="C35" s="65">
        <v>28</v>
      </c>
      <c r="D35" s="65"/>
      <c r="E35" s="65"/>
      <c r="F35" s="65"/>
      <c r="G35" s="65"/>
      <c r="H35" s="66"/>
      <c r="I35" s="66"/>
      <c r="J35" s="2">
        <f t="shared" si="6"/>
        <v>174</v>
      </c>
      <c r="K35" s="67"/>
      <c r="L35" s="65"/>
      <c r="M35" s="65">
        <v>174</v>
      </c>
      <c r="N35" s="65"/>
      <c r="O35" s="66"/>
      <c r="P35" s="66"/>
      <c r="Q35" s="66"/>
      <c r="R35" s="66"/>
      <c r="S35" s="2">
        <f t="shared" si="7"/>
        <v>174</v>
      </c>
    </row>
    <row r="36" spans="1:19" s="93" customFormat="1" ht="14.25" thickBot="1" thickTop="1">
      <c r="A36" s="28" t="s">
        <v>19</v>
      </c>
      <c r="B36" s="29">
        <f aca="true" t="shared" si="8" ref="B36:H36">SUM(B30:B35)</f>
        <v>39190</v>
      </c>
      <c r="C36" s="30">
        <f t="shared" si="8"/>
        <v>7583</v>
      </c>
      <c r="D36" s="30">
        <f t="shared" si="8"/>
        <v>2493</v>
      </c>
      <c r="E36" s="30">
        <f t="shared" si="8"/>
        <v>0</v>
      </c>
      <c r="F36" s="30">
        <f t="shared" si="8"/>
        <v>0</v>
      </c>
      <c r="G36" s="30">
        <f t="shared" si="8"/>
        <v>242</v>
      </c>
      <c r="H36" s="104">
        <f t="shared" si="8"/>
        <v>0</v>
      </c>
      <c r="I36" s="104"/>
      <c r="J36" s="32">
        <f aca="true" t="shared" si="9" ref="J36:S36">SUM(J30:J35)</f>
        <v>49508</v>
      </c>
      <c r="K36" s="29">
        <f t="shared" si="9"/>
        <v>4003</v>
      </c>
      <c r="L36" s="30">
        <f t="shared" si="9"/>
        <v>0</v>
      </c>
      <c r="M36" s="30">
        <f t="shared" si="9"/>
        <v>44536</v>
      </c>
      <c r="N36" s="30">
        <f t="shared" si="9"/>
        <v>0</v>
      </c>
      <c r="O36" s="30">
        <f t="shared" si="9"/>
        <v>969</v>
      </c>
      <c r="P36" s="30">
        <f t="shared" si="9"/>
        <v>0</v>
      </c>
      <c r="Q36" s="30">
        <f t="shared" si="9"/>
        <v>0</v>
      </c>
      <c r="R36" s="31">
        <f t="shared" si="9"/>
        <v>0</v>
      </c>
      <c r="S36" s="33">
        <f t="shared" si="9"/>
        <v>49508</v>
      </c>
    </row>
    <row r="37" spans="1:19" s="93" customFormat="1" ht="15" thickBot="1" thickTop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</row>
    <row r="38" spans="1:19" s="93" customFormat="1" ht="14.25" thickBot="1">
      <c r="A38" s="47" t="s">
        <v>17</v>
      </c>
      <c r="B38" s="45"/>
      <c r="C38" s="45"/>
      <c r="D38" s="45"/>
      <c r="E38" s="45"/>
      <c r="F38" s="45"/>
      <c r="G38" s="45"/>
      <c r="H38" s="45"/>
      <c r="I38" s="45"/>
      <c r="J38" s="45" t="s">
        <v>6</v>
      </c>
      <c r="K38" s="45"/>
      <c r="L38" s="45"/>
      <c r="M38" s="45"/>
      <c r="N38" s="45"/>
      <c r="O38" s="45"/>
      <c r="P38" s="45"/>
      <c r="Q38" s="45"/>
      <c r="R38" s="45"/>
      <c r="S38" s="19" t="s">
        <v>6</v>
      </c>
    </row>
    <row r="39" spans="1:19" s="93" customFormat="1" ht="13.5" thickBot="1">
      <c r="A39" s="8" t="s">
        <v>8</v>
      </c>
      <c r="B39" s="118">
        <v>176906</v>
      </c>
      <c r="C39" s="119">
        <v>34303</v>
      </c>
      <c r="D39" s="119">
        <v>23073</v>
      </c>
      <c r="E39" s="119">
        <v>0</v>
      </c>
      <c r="F39" s="119">
        <v>0</v>
      </c>
      <c r="G39" s="119">
        <v>784</v>
      </c>
      <c r="H39" s="120">
        <v>1000</v>
      </c>
      <c r="I39" s="120"/>
      <c r="J39" s="122">
        <f aca="true" t="shared" si="10" ref="J39:J47">SUM(B39:H39)</f>
        <v>236066</v>
      </c>
      <c r="K39" s="118">
        <v>5000</v>
      </c>
      <c r="L39" s="119">
        <v>0</v>
      </c>
      <c r="M39" s="119">
        <v>228540</v>
      </c>
      <c r="N39" s="119">
        <v>1041</v>
      </c>
      <c r="O39" s="120">
        <v>1485</v>
      </c>
      <c r="P39" s="120">
        <v>0</v>
      </c>
      <c r="Q39" s="120">
        <v>0</v>
      </c>
      <c r="R39" s="120">
        <v>0</v>
      </c>
      <c r="S39" s="122">
        <f aca="true" t="shared" si="11" ref="S39:S47">SUM(K39:R39)</f>
        <v>236066</v>
      </c>
    </row>
    <row r="40" spans="1:19" s="93" customFormat="1" ht="25.5">
      <c r="A40" s="124" t="s">
        <v>29</v>
      </c>
      <c r="B40" s="6">
        <v>600</v>
      </c>
      <c r="C40" s="65">
        <v>90</v>
      </c>
      <c r="D40" s="65"/>
      <c r="E40" s="65"/>
      <c r="F40" s="65"/>
      <c r="G40" s="65"/>
      <c r="H40" s="66"/>
      <c r="I40" s="66"/>
      <c r="J40" s="2">
        <f t="shared" si="10"/>
        <v>690</v>
      </c>
      <c r="K40" s="67"/>
      <c r="L40" s="65"/>
      <c r="M40" s="65"/>
      <c r="N40" s="65"/>
      <c r="O40" s="66">
        <v>690</v>
      </c>
      <c r="P40" s="66"/>
      <c r="Q40" s="66"/>
      <c r="R40" s="66"/>
      <c r="S40" s="4">
        <f t="shared" si="11"/>
        <v>690</v>
      </c>
    </row>
    <row r="41" spans="1:19" s="93" customFormat="1" ht="12.75">
      <c r="A41" s="117" t="s">
        <v>62</v>
      </c>
      <c r="B41" s="6"/>
      <c r="C41" s="65"/>
      <c r="D41" s="65">
        <v>500</v>
      </c>
      <c r="E41" s="65"/>
      <c r="F41" s="65"/>
      <c r="G41" s="65"/>
      <c r="H41" s="66"/>
      <c r="I41" s="66"/>
      <c r="J41" s="2">
        <f t="shared" si="10"/>
        <v>500</v>
      </c>
      <c r="K41" s="67">
        <v>500</v>
      </c>
      <c r="L41" s="65"/>
      <c r="M41" s="65"/>
      <c r="N41" s="65"/>
      <c r="O41" s="66"/>
      <c r="P41" s="66"/>
      <c r="Q41" s="66"/>
      <c r="R41" s="66"/>
      <c r="S41" s="4">
        <f t="shared" si="11"/>
        <v>500</v>
      </c>
    </row>
    <row r="42" spans="1:19" s="93" customFormat="1" ht="25.5">
      <c r="A42" s="117" t="s">
        <v>63</v>
      </c>
      <c r="B42" s="6">
        <v>253</v>
      </c>
      <c r="C42" s="65">
        <v>1033</v>
      </c>
      <c r="D42" s="65">
        <v>-1286</v>
      </c>
      <c r="E42" s="65"/>
      <c r="F42" s="65"/>
      <c r="G42" s="65">
        <v>314</v>
      </c>
      <c r="H42" s="66">
        <v>-314</v>
      </c>
      <c r="I42" s="66"/>
      <c r="J42" s="2">
        <f t="shared" si="10"/>
        <v>0</v>
      </c>
      <c r="K42" s="67"/>
      <c r="L42" s="65"/>
      <c r="M42" s="65"/>
      <c r="N42" s="65"/>
      <c r="O42" s="66"/>
      <c r="P42" s="66"/>
      <c r="Q42" s="66"/>
      <c r="R42" s="66"/>
      <c r="S42" s="4">
        <f t="shared" si="11"/>
        <v>0</v>
      </c>
    </row>
    <row r="43" spans="1:19" s="93" customFormat="1" ht="25.5">
      <c r="A43" s="117" t="s">
        <v>53</v>
      </c>
      <c r="B43" s="6"/>
      <c r="C43" s="7"/>
      <c r="D43" s="7"/>
      <c r="E43" s="7"/>
      <c r="F43" s="7"/>
      <c r="G43" s="7"/>
      <c r="H43" s="9">
        <v>3078</v>
      </c>
      <c r="I43" s="102"/>
      <c r="J43" s="2">
        <f t="shared" si="10"/>
        <v>3078</v>
      </c>
      <c r="K43" s="6"/>
      <c r="L43" s="7"/>
      <c r="M43" s="7">
        <v>3078</v>
      </c>
      <c r="N43" s="7"/>
      <c r="O43" s="9"/>
      <c r="P43" s="9"/>
      <c r="Q43" s="9"/>
      <c r="R43" s="9"/>
      <c r="S43" s="2">
        <f t="shared" si="11"/>
        <v>3078</v>
      </c>
    </row>
    <row r="44" spans="1:19" s="93" customFormat="1" ht="12.75">
      <c r="A44" s="117" t="s">
        <v>54</v>
      </c>
      <c r="B44" s="6"/>
      <c r="C44" s="7"/>
      <c r="D44" s="7"/>
      <c r="E44" s="7"/>
      <c r="F44" s="7"/>
      <c r="G44" s="7"/>
      <c r="H44" s="9">
        <v>549</v>
      </c>
      <c r="I44" s="9"/>
      <c r="J44" s="2">
        <f t="shared" si="10"/>
        <v>549</v>
      </c>
      <c r="K44" s="6"/>
      <c r="L44" s="7"/>
      <c r="M44" s="7">
        <v>549</v>
      </c>
      <c r="N44" s="7"/>
      <c r="O44" s="9"/>
      <c r="P44" s="9"/>
      <c r="Q44" s="9"/>
      <c r="R44" s="9"/>
      <c r="S44" s="2">
        <f t="shared" si="11"/>
        <v>549</v>
      </c>
    </row>
    <row r="45" spans="1:19" s="93" customFormat="1" ht="25.5">
      <c r="A45" s="117" t="s">
        <v>47</v>
      </c>
      <c r="B45" s="6">
        <v>-1583</v>
      </c>
      <c r="C45" s="7">
        <v>-309</v>
      </c>
      <c r="D45" s="7">
        <v>-409</v>
      </c>
      <c r="E45" s="7"/>
      <c r="F45" s="7"/>
      <c r="G45" s="7"/>
      <c r="H45" s="9"/>
      <c r="I45" s="9"/>
      <c r="J45" s="2">
        <f t="shared" si="10"/>
        <v>-2301</v>
      </c>
      <c r="K45" s="6"/>
      <c r="L45" s="7"/>
      <c r="M45" s="7">
        <v>-2301</v>
      </c>
      <c r="N45" s="7"/>
      <c r="O45" s="9"/>
      <c r="P45" s="9"/>
      <c r="Q45" s="9"/>
      <c r="R45" s="9"/>
      <c r="S45" s="2">
        <f t="shared" si="11"/>
        <v>-2301</v>
      </c>
    </row>
    <row r="46" spans="1:19" s="93" customFormat="1" ht="25.5">
      <c r="A46" s="117" t="s">
        <v>55</v>
      </c>
      <c r="B46" s="6">
        <v>221</v>
      </c>
      <c r="C46" s="7">
        <v>43</v>
      </c>
      <c r="D46" s="7"/>
      <c r="E46" s="7"/>
      <c r="F46" s="7"/>
      <c r="G46" s="7"/>
      <c r="H46" s="9"/>
      <c r="I46" s="9"/>
      <c r="J46" s="2">
        <f t="shared" si="10"/>
        <v>264</v>
      </c>
      <c r="K46" s="6"/>
      <c r="L46" s="7"/>
      <c r="M46" s="7">
        <v>264</v>
      </c>
      <c r="N46" s="7"/>
      <c r="O46" s="9"/>
      <c r="P46" s="9"/>
      <c r="Q46" s="9"/>
      <c r="R46" s="9"/>
      <c r="S46" s="2">
        <f t="shared" si="11"/>
        <v>264</v>
      </c>
    </row>
    <row r="47" spans="1:19" s="93" customFormat="1" ht="28.5" customHeight="1" thickBot="1">
      <c r="A47" s="117" t="s">
        <v>59</v>
      </c>
      <c r="B47" s="6">
        <v>12</v>
      </c>
      <c r="C47" s="7">
        <v>2</v>
      </c>
      <c r="D47" s="7"/>
      <c r="E47" s="7"/>
      <c r="F47" s="7"/>
      <c r="G47" s="7"/>
      <c r="H47" s="9"/>
      <c r="I47" s="9"/>
      <c r="J47" s="2">
        <f t="shared" si="10"/>
        <v>14</v>
      </c>
      <c r="K47" s="6"/>
      <c r="L47" s="7"/>
      <c r="M47" s="7">
        <v>14</v>
      </c>
      <c r="N47" s="7"/>
      <c r="O47" s="9"/>
      <c r="P47" s="9"/>
      <c r="Q47" s="9"/>
      <c r="R47" s="9"/>
      <c r="S47" s="2">
        <f t="shared" si="11"/>
        <v>14</v>
      </c>
    </row>
    <row r="48" spans="1:19" s="93" customFormat="1" ht="14.25" thickBot="1" thickTop="1">
      <c r="A48" s="28" t="s">
        <v>64</v>
      </c>
      <c r="B48" s="30">
        <f aca="true" t="shared" si="12" ref="B48:H48">SUM(B39:B47)</f>
        <v>176409</v>
      </c>
      <c r="C48" s="30">
        <f t="shared" si="12"/>
        <v>35162</v>
      </c>
      <c r="D48" s="30">
        <f t="shared" si="12"/>
        <v>21878</v>
      </c>
      <c r="E48" s="30">
        <f t="shared" si="12"/>
        <v>0</v>
      </c>
      <c r="F48" s="30">
        <f t="shared" si="12"/>
        <v>0</v>
      </c>
      <c r="G48" s="30">
        <f t="shared" si="12"/>
        <v>1098</v>
      </c>
      <c r="H48" s="104">
        <f t="shared" si="12"/>
        <v>4313</v>
      </c>
      <c r="I48" s="104"/>
      <c r="J48" s="32">
        <f aca="true" t="shared" si="13" ref="J48:S48">SUM(J39:J47)</f>
        <v>238860</v>
      </c>
      <c r="K48" s="29">
        <f t="shared" si="13"/>
        <v>5500</v>
      </c>
      <c r="L48" s="30">
        <f t="shared" si="13"/>
        <v>0</v>
      </c>
      <c r="M48" s="30">
        <f t="shared" si="13"/>
        <v>230144</v>
      </c>
      <c r="N48" s="30">
        <f t="shared" si="13"/>
        <v>1041</v>
      </c>
      <c r="O48" s="30">
        <f t="shared" si="13"/>
        <v>2175</v>
      </c>
      <c r="P48" s="30">
        <f t="shared" si="13"/>
        <v>0</v>
      </c>
      <c r="Q48" s="30">
        <f t="shared" si="13"/>
        <v>0</v>
      </c>
      <c r="R48" s="31">
        <f t="shared" si="13"/>
        <v>0</v>
      </c>
      <c r="S48" s="33">
        <f t="shared" si="13"/>
        <v>238860</v>
      </c>
    </row>
    <row r="49" spans="1:19" s="93" customFormat="1" ht="14.25" thickBot="1" thickTop="1">
      <c r="A49" s="20" t="s">
        <v>20</v>
      </c>
      <c r="B49" s="21">
        <f aca="true" t="shared" si="14" ref="B49:H49">B36+B48</f>
        <v>215599</v>
      </c>
      <c r="C49" s="21">
        <f t="shared" si="14"/>
        <v>42745</v>
      </c>
      <c r="D49" s="21">
        <f t="shared" si="14"/>
        <v>24371</v>
      </c>
      <c r="E49" s="21">
        <f t="shared" si="14"/>
        <v>0</v>
      </c>
      <c r="F49" s="21">
        <f t="shared" si="14"/>
        <v>0</v>
      </c>
      <c r="G49" s="21">
        <f t="shared" si="14"/>
        <v>1340</v>
      </c>
      <c r="H49" s="21">
        <f t="shared" si="14"/>
        <v>4313</v>
      </c>
      <c r="I49" s="21"/>
      <c r="J49" s="21">
        <f aca="true" t="shared" si="15" ref="J49:S49">J36+J48</f>
        <v>288368</v>
      </c>
      <c r="K49" s="21">
        <f t="shared" si="15"/>
        <v>9503</v>
      </c>
      <c r="L49" s="21">
        <f t="shared" si="15"/>
        <v>0</v>
      </c>
      <c r="M49" s="21">
        <f t="shared" si="15"/>
        <v>274680</v>
      </c>
      <c r="N49" s="21">
        <f t="shared" si="15"/>
        <v>1041</v>
      </c>
      <c r="O49" s="21">
        <f t="shared" si="15"/>
        <v>3144</v>
      </c>
      <c r="P49" s="21">
        <f t="shared" si="15"/>
        <v>0</v>
      </c>
      <c r="Q49" s="21">
        <f t="shared" si="15"/>
        <v>0</v>
      </c>
      <c r="R49" s="21">
        <f t="shared" si="15"/>
        <v>0</v>
      </c>
      <c r="S49" s="21">
        <f t="shared" si="15"/>
        <v>288368</v>
      </c>
    </row>
    <row r="50" spans="1:19" s="93" customFormat="1" ht="13.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</row>
    <row r="51" spans="1:19" s="93" customFormat="1" ht="13.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1:19" ht="13.5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</row>
    <row r="53" spans="1:19" ht="14.25" thickBot="1" thickTop="1">
      <c r="A53" s="48" t="s">
        <v>26</v>
      </c>
      <c r="B53" s="49">
        <f aca="true" t="shared" si="16" ref="B53:S53">B9+B18+B30+B39</f>
        <v>380162</v>
      </c>
      <c r="C53" s="49">
        <f t="shared" si="16"/>
        <v>72999</v>
      </c>
      <c r="D53" s="49">
        <f t="shared" si="16"/>
        <v>204311</v>
      </c>
      <c r="E53" s="49">
        <f t="shared" si="16"/>
        <v>0</v>
      </c>
      <c r="F53" s="49">
        <f t="shared" si="16"/>
        <v>0</v>
      </c>
      <c r="G53" s="49">
        <f t="shared" si="16"/>
        <v>7857</v>
      </c>
      <c r="H53" s="49">
        <f t="shared" si="16"/>
        <v>1991</v>
      </c>
      <c r="I53" s="49">
        <f t="shared" si="16"/>
        <v>0</v>
      </c>
      <c r="J53" s="49">
        <f t="shared" si="16"/>
        <v>667320</v>
      </c>
      <c r="K53" s="49">
        <f t="shared" si="16"/>
        <v>96200</v>
      </c>
      <c r="L53" s="49">
        <f t="shared" si="16"/>
        <v>0</v>
      </c>
      <c r="M53" s="49">
        <f t="shared" si="16"/>
        <v>560899</v>
      </c>
      <c r="N53" s="49">
        <f t="shared" si="16"/>
        <v>4537</v>
      </c>
      <c r="O53" s="49">
        <f t="shared" si="16"/>
        <v>5684</v>
      </c>
      <c r="P53" s="49">
        <f t="shared" si="16"/>
        <v>0</v>
      </c>
      <c r="Q53" s="49">
        <f t="shared" si="16"/>
        <v>0</v>
      </c>
      <c r="R53" s="49">
        <f t="shared" si="16"/>
        <v>0</v>
      </c>
      <c r="S53" s="49">
        <f t="shared" si="16"/>
        <v>667320</v>
      </c>
    </row>
    <row r="54" spans="1:19" ht="14.25" thickBot="1" thickTop="1">
      <c r="A54" s="48" t="s">
        <v>22</v>
      </c>
      <c r="B54" s="49">
        <f aca="true" t="shared" si="17" ref="B54:S54">SUM(B15,B25,B49)</f>
        <v>382990</v>
      </c>
      <c r="C54" s="49">
        <f t="shared" si="17"/>
        <v>75669</v>
      </c>
      <c r="D54" s="49">
        <f t="shared" si="17"/>
        <v>203129</v>
      </c>
      <c r="E54" s="49">
        <f t="shared" si="17"/>
        <v>0</v>
      </c>
      <c r="F54" s="49">
        <f t="shared" si="17"/>
        <v>0</v>
      </c>
      <c r="G54" s="49">
        <f t="shared" si="17"/>
        <v>10353</v>
      </c>
      <c r="H54" s="49">
        <f t="shared" si="17"/>
        <v>7688</v>
      </c>
      <c r="I54" s="49">
        <f t="shared" si="17"/>
        <v>0</v>
      </c>
      <c r="J54" s="49">
        <f t="shared" si="17"/>
        <v>679829</v>
      </c>
      <c r="K54" s="49">
        <f t="shared" si="17"/>
        <v>99393</v>
      </c>
      <c r="L54" s="49">
        <f t="shared" si="17"/>
        <v>0</v>
      </c>
      <c r="M54" s="49">
        <f t="shared" si="17"/>
        <v>567191</v>
      </c>
      <c r="N54" s="49">
        <f t="shared" si="17"/>
        <v>4537</v>
      </c>
      <c r="O54" s="49">
        <f t="shared" si="17"/>
        <v>8708</v>
      </c>
      <c r="P54" s="49">
        <f t="shared" si="17"/>
        <v>0</v>
      </c>
      <c r="Q54" s="49">
        <f t="shared" si="17"/>
        <v>0</v>
      </c>
      <c r="R54" s="49">
        <f t="shared" si="17"/>
        <v>0</v>
      </c>
      <c r="S54" s="49">
        <f t="shared" si="17"/>
        <v>679829</v>
      </c>
    </row>
    <row r="55" spans="1:19" ht="13.5" thickTop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19" ht="12.7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ht="12.75">
      <c r="M57" s="92"/>
    </row>
  </sheetData>
  <sheetProtection/>
  <mergeCells count="21">
    <mergeCell ref="F6:F7"/>
    <mergeCell ref="B5:J5"/>
    <mergeCell ref="N1:S1"/>
    <mergeCell ref="G6:G7"/>
    <mergeCell ref="H6:H7"/>
    <mergeCell ref="J6:J7"/>
    <mergeCell ref="K6:K7"/>
    <mergeCell ref="B6:B7"/>
    <mergeCell ref="O6:P6"/>
    <mergeCell ref="C6:C7"/>
    <mergeCell ref="A3:S3"/>
    <mergeCell ref="L6:L7"/>
    <mergeCell ref="N6:N7"/>
    <mergeCell ref="A4:S4"/>
    <mergeCell ref="M6:M7"/>
    <mergeCell ref="D6:D7"/>
    <mergeCell ref="Q6:R6"/>
    <mergeCell ref="I6:I7"/>
    <mergeCell ref="K5:S5"/>
    <mergeCell ref="E6:E7"/>
    <mergeCell ref="S6:S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68" r:id="rId1"/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3.625" style="90" bestFit="1" customWidth="1"/>
    <col min="2" max="17" width="9.125" style="90" customWidth="1"/>
    <col min="18" max="18" width="9.875" style="90" customWidth="1"/>
    <col min="19" max="21" width="9.125" style="90" customWidth="1"/>
  </cols>
  <sheetData>
    <row r="1" spans="1:21" s="5" customFormat="1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136" t="s">
        <v>16</v>
      </c>
      <c r="M1" s="136"/>
      <c r="N1" s="136"/>
      <c r="O1" s="136"/>
      <c r="P1" s="136"/>
      <c r="Q1" s="136"/>
      <c r="R1" s="136"/>
      <c r="S1" s="136"/>
      <c r="T1" s="89"/>
      <c r="U1" s="89"/>
    </row>
    <row r="2" spans="1:19" ht="14.2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3.5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4.25" thickBot="1">
      <c r="A4" s="74"/>
      <c r="B4" s="138" t="s">
        <v>0</v>
      </c>
      <c r="C4" s="139"/>
      <c r="D4" s="139"/>
      <c r="E4" s="139"/>
      <c r="F4" s="139"/>
      <c r="G4" s="139"/>
      <c r="H4" s="139"/>
      <c r="I4" s="139"/>
      <c r="J4" s="139"/>
      <c r="K4" s="138" t="s">
        <v>1</v>
      </c>
      <c r="L4" s="139"/>
      <c r="M4" s="140"/>
      <c r="N4" s="140"/>
      <c r="O4" s="140"/>
      <c r="P4" s="140"/>
      <c r="Q4" s="140"/>
      <c r="R4" s="140"/>
      <c r="S4" s="141"/>
    </row>
    <row r="5" spans="1:19" ht="41.25" customHeight="1" thickBot="1">
      <c r="A5" s="74"/>
      <c r="B5" s="125" t="s">
        <v>32</v>
      </c>
      <c r="C5" s="125" t="s">
        <v>33</v>
      </c>
      <c r="D5" s="125" t="s">
        <v>34</v>
      </c>
      <c r="E5" s="125" t="s">
        <v>35</v>
      </c>
      <c r="F5" s="125" t="s">
        <v>38</v>
      </c>
      <c r="G5" s="125" t="s">
        <v>36</v>
      </c>
      <c r="H5" s="125" t="s">
        <v>37</v>
      </c>
      <c r="I5" s="125" t="s">
        <v>39</v>
      </c>
      <c r="J5" s="134" t="s">
        <v>2</v>
      </c>
      <c r="K5" s="125" t="s">
        <v>42</v>
      </c>
      <c r="L5" s="125" t="s">
        <v>43</v>
      </c>
      <c r="M5" s="125" t="s">
        <v>3</v>
      </c>
      <c r="N5" s="125" t="s">
        <v>23</v>
      </c>
      <c r="O5" s="128" t="s">
        <v>15</v>
      </c>
      <c r="P5" s="129"/>
      <c r="Q5" s="128" t="s">
        <v>21</v>
      </c>
      <c r="R5" s="129"/>
      <c r="S5" s="125" t="s">
        <v>2</v>
      </c>
    </row>
    <row r="6" spans="1:19" ht="26.25" thickBot="1">
      <c r="A6" s="76"/>
      <c r="B6" s="126"/>
      <c r="C6" s="126"/>
      <c r="D6" s="126"/>
      <c r="E6" s="126"/>
      <c r="F6" s="126"/>
      <c r="G6" s="126"/>
      <c r="H6" s="126"/>
      <c r="I6" s="126"/>
      <c r="J6" s="142"/>
      <c r="K6" s="126"/>
      <c r="L6" s="126"/>
      <c r="M6" s="126"/>
      <c r="N6" s="126"/>
      <c r="O6" s="75" t="s">
        <v>40</v>
      </c>
      <c r="P6" s="75" t="s">
        <v>41</v>
      </c>
      <c r="Q6" s="75" t="s">
        <v>44</v>
      </c>
      <c r="R6" s="75" t="s">
        <v>45</v>
      </c>
      <c r="S6" s="137"/>
    </row>
    <row r="7" spans="1:19" ht="12.75">
      <c r="A7" s="50" t="s">
        <v>9</v>
      </c>
      <c r="B7" s="38"/>
      <c r="C7" s="36"/>
      <c r="D7" s="36"/>
      <c r="E7" s="36"/>
      <c r="F7" s="36"/>
      <c r="G7" s="36"/>
      <c r="H7" s="37"/>
      <c r="I7" s="37"/>
      <c r="J7" s="15"/>
      <c r="K7" s="38"/>
      <c r="L7" s="36"/>
      <c r="M7" s="36"/>
      <c r="N7" s="36"/>
      <c r="O7" s="36"/>
      <c r="P7" s="36"/>
      <c r="Q7" s="36"/>
      <c r="R7" s="37"/>
      <c r="S7" s="15"/>
    </row>
    <row r="8" spans="1:19" s="96" customFormat="1" ht="12.75">
      <c r="A8" s="34" t="s">
        <v>10</v>
      </c>
      <c r="B8" s="113">
        <v>234983</v>
      </c>
      <c r="C8" s="114">
        <v>45836</v>
      </c>
      <c r="D8" s="114">
        <v>76300</v>
      </c>
      <c r="E8" s="114">
        <v>0</v>
      </c>
      <c r="F8" s="114">
        <v>0</v>
      </c>
      <c r="G8" s="114">
        <v>17700</v>
      </c>
      <c r="H8" s="115">
        <v>0</v>
      </c>
      <c r="I8" s="115">
        <v>0</v>
      </c>
      <c r="J8" s="116">
        <f>SUM(B8:I8)</f>
        <v>374819</v>
      </c>
      <c r="K8" s="113">
        <v>8000</v>
      </c>
      <c r="L8" s="114">
        <v>0</v>
      </c>
      <c r="M8" s="114">
        <v>361450</v>
      </c>
      <c r="N8" s="114">
        <v>0</v>
      </c>
      <c r="O8" s="114">
        <v>5369</v>
      </c>
      <c r="P8" s="114">
        <v>0</v>
      </c>
      <c r="Q8" s="114">
        <v>0</v>
      </c>
      <c r="R8" s="115">
        <v>0</v>
      </c>
      <c r="S8" s="116">
        <f>SUM(K8:R8)</f>
        <v>374819</v>
      </c>
    </row>
    <row r="9" spans="1:19" s="96" customFormat="1" ht="25.5">
      <c r="A9" s="117" t="s">
        <v>48</v>
      </c>
      <c r="B9" s="68">
        <v>5750</v>
      </c>
      <c r="C9" s="69">
        <v>1158</v>
      </c>
      <c r="D9" s="69">
        <v>1123</v>
      </c>
      <c r="E9" s="69"/>
      <c r="F9" s="69"/>
      <c r="G9" s="69"/>
      <c r="H9" s="70"/>
      <c r="I9" s="106"/>
      <c r="J9" s="71">
        <f>SUM(B9:H9)</f>
        <v>8031</v>
      </c>
      <c r="K9" s="68"/>
      <c r="L9" s="69"/>
      <c r="M9" s="69"/>
      <c r="N9" s="69"/>
      <c r="O9" s="69">
        <v>7801</v>
      </c>
      <c r="P9" s="69"/>
      <c r="Q9" s="69"/>
      <c r="R9" s="70"/>
      <c r="S9" s="71">
        <f>SUM(K9:R9)</f>
        <v>7801</v>
      </c>
    </row>
    <row r="10" spans="1:19" s="96" customFormat="1" ht="25.5">
      <c r="A10" s="117" t="s">
        <v>60</v>
      </c>
      <c r="B10" s="68">
        <v>-159</v>
      </c>
      <c r="C10" s="69">
        <v>-52</v>
      </c>
      <c r="D10" s="69">
        <v>-19</v>
      </c>
      <c r="E10" s="69"/>
      <c r="F10" s="69"/>
      <c r="G10" s="69"/>
      <c r="H10" s="70"/>
      <c r="I10" s="106"/>
      <c r="J10" s="71">
        <f>SUM(B10:H10)</f>
        <v>-230</v>
      </c>
      <c r="K10" s="68"/>
      <c r="L10" s="69"/>
      <c r="M10" s="69"/>
      <c r="N10" s="69"/>
      <c r="O10" s="69"/>
      <c r="P10" s="69"/>
      <c r="Q10" s="69"/>
      <c r="R10" s="70"/>
      <c r="S10" s="71">
        <f>SUM(K10:R10)</f>
        <v>0</v>
      </c>
    </row>
    <row r="11" spans="1:19" s="96" customFormat="1" ht="12.75">
      <c r="A11" s="117" t="s">
        <v>61</v>
      </c>
      <c r="B11" s="68"/>
      <c r="C11" s="69"/>
      <c r="D11" s="69">
        <v>7076</v>
      </c>
      <c r="E11" s="69"/>
      <c r="F11" s="69"/>
      <c r="G11" s="69"/>
      <c r="H11" s="70"/>
      <c r="I11" s="106"/>
      <c r="J11" s="71">
        <f>SUM(B11:H11)</f>
        <v>7076</v>
      </c>
      <c r="K11" s="68"/>
      <c r="L11" s="69"/>
      <c r="M11" s="69"/>
      <c r="N11" s="69">
        <v>7076</v>
      </c>
      <c r="O11" s="69"/>
      <c r="P11" s="69"/>
      <c r="Q11" s="69"/>
      <c r="R11" s="70"/>
      <c r="S11" s="71">
        <f>SUM(K11:R11)</f>
        <v>7076</v>
      </c>
    </row>
    <row r="12" spans="1:19" s="90" customFormat="1" ht="39" thickBot="1">
      <c r="A12" s="117" t="s">
        <v>59</v>
      </c>
      <c r="B12" s="68">
        <v>212</v>
      </c>
      <c r="C12" s="69">
        <v>41</v>
      </c>
      <c r="D12" s="69"/>
      <c r="E12" s="69"/>
      <c r="F12" s="69"/>
      <c r="G12" s="69"/>
      <c r="H12" s="70"/>
      <c r="I12" s="106"/>
      <c r="J12" s="71">
        <f>SUM(B12:H12)</f>
        <v>253</v>
      </c>
      <c r="K12" s="68"/>
      <c r="L12" s="69"/>
      <c r="M12" s="69">
        <v>253</v>
      </c>
      <c r="N12" s="69"/>
      <c r="O12" s="69"/>
      <c r="P12" s="69"/>
      <c r="Q12" s="69"/>
      <c r="R12" s="70"/>
      <c r="S12" s="71">
        <f>SUM(K12:R12)</f>
        <v>253</v>
      </c>
    </row>
    <row r="13" spans="1:19" s="97" customFormat="1" ht="15" thickBot="1" thickTop="1">
      <c r="A13" s="10" t="s">
        <v>11</v>
      </c>
      <c r="B13" s="51">
        <f aca="true" t="shared" si="0" ref="B13:S13">SUM(B8:B12)</f>
        <v>240786</v>
      </c>
      <c r="C13" s="51">
        <f t="shared" si="0"/>
        <v>46983</v>
      </c>
      <c r="D13" s="51">
        <f t="shared" si="0"/>
        <v>84480</v>
      </c>
      <c r="E13" s="51">
        <f t="shared" si="0"/>
        <v>0</v>
      </c>
      <c r="F13" s="51">
        <f t="shared" si="0"/>
        <v>0</v>
      </c>
      <c r="G13" s="51">
        <f t="shared" si="0"/>
        <v>17700</v>
      </c>
      <c r="H13" s="51">
        <f t="shared" si="0"/>
        <v>0</v>
      </c>
      <c r="I13" s="13">
        <f t="shared" si="0"/>
        <v>0</v>
      </c>
      <c r="J13" s="52">
        <f t="shared" si="0"/>
        <v>389949</v>
      </c>
      <c r="K13" s="51">
        <f t="shared" si="0"/>
        <v>8000</v>
      </c>
      <c r="L13" s="51">
        <f t="shared" si="0"/>
        <v>0</v>
      </c>
      <c r="M13" s="51">
        <f t="shared" si="0"/>
        <v>361703</v>
      </c>
      <c r="N13" s="51">
        <f t="shared" si="0"/>
        <v>7076</v>
      </c>
      <c r="O13" s="51">
        <f t="shared" si="0"/>
        <v>13170</v>
      </c>
      <c r="P13" s="51">
        <f t="shared" si="0"/>
        <v>0</v>
      </c>
      <c r="Q13" s="51">
        <f t="shared" si="0"/>
        <v>0</v>
      </c>
      <c r="R13" s="51">
        <f t="shared" si="0"/>
        <v>0</v>
      </c>
      <c r="S13" s="52">
        <f t="shared" si="0"/>
        <v>389949</v>
      </c>
    </row>
    <row r="14" spans="1:19" s="90" customFormat="1" ht="27" customHeight="1" thickTop="1">
      <c r="A14" s="53"/>
      <c r="B14" s="54"/>
      <c r="C14" s="55"/>
      <c r="D14" s="55"/>
      <c r="E14" s="55"/>
      <c r="F14" s="55"/>
      <c r="G14" s="55"/>
      <c r="H14" s="56"/>
      <c r="I14" s="98"/>
      <c r="J14" s="57"/>
      <c r="K14" s="54"/>
      <c r="L14" s="55"/>
      <c r="M14" s="55"/>
      <c r="N14" s="55"/>
      <c r="O14" s="55"/>
      <c r="P14" s="55"/>
      <c r="Q14" s="55"/>
      <c r="R14" s="56"/>
      <c r="S14" s="57"/>
    </row>
    <row r="15" spans="1:19" s="90" customFormat="1" ht="12.75">
      <c r="A15" s="35" t="s">
        <v>7</v>
      </c>
      <c r="B15" s="6"/>
      <c r="C15" s="7"/>
      <c r="D15" s="7"/>
      <c r="E15" s="7"/>
      <c r="F15" s="7"/>
      <c r="G15" s="7"/>
      <c r="H15" s="9"/>
      <c r="I15" s="9"/>
      <c r="J15" s="2"/>
      <c r="K15" s="6"/>
      <c r="L15" s="7"/>
      <c r="M15" s="7"/>
      <c r="N15" s="7"/>
      <c r="O15" s="7"/>
      <c r="P15" s="7"/>
      <c r="Q15" s="7"/>
      <c r="R15" s="9"/>
      <c r="S15" s="2"/>
    </row>
    <row r="16" spans="1:19" s="96" customFormat="1" ht="12.75">
      <c r="A16" s="34" t="s">
        <v>10</v>
      </c>
      <c r="B16" s="113">
        <v>25694</v>
      </c>
      <c r="C16" s="114">
        <v>5119</v>
      </c>
      <c r="D16" s="114">
        <v>3700</v>
      </c>
      <c r="E16" s="114">
        <v>0</v>
      </c>
      <c r="F16" s="114">
        <v>0</v>
      </c>
      <c r="G16" s="114">
        <v>600</v>
      </c>
      <c r="H16" s="115">
        <v>0</v>
      </c>
      <c r="I16" s="115"/>
      <c r="J16" s="116">
        <f>SUM(B16:H16)</f>
        <v>35113</v>
      </c>
      <c r="K16" s="113">
        <v>0</v>
      </c>
      <c r="L16" s="114">
        <v>0</v>
      </c>
      <c r="M16" s="114">
        <v>35113</v>
      </c>
      <c r="N16" s="114">
        <v>0</v>
      </c>
      <c r="O16" s="114">
        <v>0</v>
      </c>
      <c r="P16" s="114">
        <v>0</v>
      </c>
      <c r="Q16" s="114">
        <v>0</v>
      </c>
      <c r="R16" s="115">
        <v>0</v>
      </c>
      <c r="S16" s="116">
        <f>SUM(K16:R16)</f>
        <v>35113</v>
      </c>
    </row>
    <row r="17" spans="1:19" s="96" customFormat="1" ht="51">
      <c r="A17" s="117" t="s">
        <v>50</v>
      </c>
      <c r="B17" s="68">
        <v>-500</v>
      </c>
      <c r="C17" s="69">
        <v>-100</v>
      </c>
      <c r="D17" s="69">
        <v>-650</v>
      </c>
      <c r="E17" s="69"/>
      <c r="F17" s="69"/>
      <c r="G17" s="69">
        <v>-250</v>
      </c>
      <c r="H17" s="70"/>
      <c r="I17" s="106"/>
      <c r="J17" s="71">
        <f>SUM(B17:H17)</f>
        <v>-1500</v>
      </c>
      <c r="K17" s="68"/>
      <c r="L17" s="68"/>
      <c r="M17" s="68">
        <v>-1500</v>
      </c>
      <c r="N17" s="68"/>
      <c r="O17" s="68"/>
      <c r="P17" s="68"/>
      <c r="Q17" s="68"/>
      <c r="R17" s="72"/>
      <c r="S17" s="71">
        <f>SUM(K17:R17)</f>
        <v>-1500</v>
      </c>
    </row>
    <row r="18" spans="1:19" s="96" customFormat="1" ht="25.5">
      <c r="A18" s="117" t="s">
        <v>48</v>
      </c>
      <c r="B18" s="68">
        <v>699</v>
      </c>
      <c r="C18" s="69">
        <v>152</v>
      </c>
      <c r="D18" s="69">
        <v>10</v>
      </c>
      <c r="E18" s="69"/>
      <c r="F18" s="69"/>
      <c r="G18" s="69"/>
      <c r="H18" s="70"/>
      <c r="I18" s="106"/>
      <c r="J18" s="71">
        <f>SUM(B18:H18)</f>
        <v>861</v>
      </c>
      <c r="K18" s="68"/>
      <c r="L18" s="68"/>
      <c r="M18" s="68"/>
      <c r="N18" s="68"/>
      <c r="O18" s="68">
        <v>861</v>
      </c>
      <c r="P18" s="68"/>
      <c r="Q18" s="68"/>
      <c r="R18" s="72"/>
      <c r="S18" s="71">
        <f>SUM(K18:R18)</f>
        <v>861</v>
      </c>
    </row>
    <row r="19" spans="1:19" s="90" customFormat="1" ht="38.25">
      <c r="A19" s="117" t="s">
        <v>59</v>
      </c>
      <c r="B19" s="68">
        <v>28</v>
      </c>
      <c r="C19" s="69">
        <v>5</v>
      </c>
      <c r="D19" s="69"/>
      <c r="E19" s="69"/>
      <c r="F19" s="69"/>
      <c r="G19" s="69"/>
      <c r="H19" s="70"/>
      <c r="I19" s="106"/>
      <c r="J19" s="71">
        <f>SUM(B19:H19)</f>
        <v>33</v>
      </c>
      <c r="K19" s="68"/>
      <c r="L19" s="68"/>
      <c r="M19" s="68">
        <v>33</v>
      </c>
      <c r="N19" s="68"/>
      <c r="O19" s="68"/>
      <c r="P19" s="68"/>
      <c r="Q19" s="68"/>
      <c r="R19" s="72"/>
      <c r="S19" s="71">
        <f>SUM(K19:R19)</f>
        <v>33</v>
      </c>
    </row>
    <row r="20" spans="1:19" s="97" customFormat="1" ht="13.5">
      <c r="A20" s="58" t="s">
        <v>11</v>
      </c>
      <c r="B20" s="59">
        <f aca="true" t="shared" si="1" ref="B20:S20">SUM(B16:B19)</f>
        <v>25921</v>
      </c>
      <c r="C20" s="59">
        <f t="shared" si="1"/>
        <v>5176</v>
      </c>
      <c r="D20" s="59">
        <f t="shared" si="1"/>
        <v>3060</v>
      </c>
      <c r="E20" s="59">
        <f t="shared" si="1"/>
        <v>0</v>
      </c>
      <c r="F20" s="59">
        <f t="shared" si="1"/>
        <v>0</v>
      </c>
      <c r="G20" s="59">
        <f t="shared" si="1"/>
        <v>350</v>
      </c>
      <c r="H20" s="86">
        <f t="shared" si="1"/>
        <v>0</v>
      </c>
      <c r="I20" s="107"/>
      <c r="J20" s="60">
        <f t="shared" si="1"/>
        <v>34507</v>
      </c>
      <c r="K20" s="59">
        <f t="shared" si="1"/>
        <v>0</v>
      </c>
      <c r="L20" s="59">
        <f t="shared" si="1"/>
        <v>0</v>
      </c>
      <c r="M20" s="59">
        <f t="shared" si="1"/>
        <v>33646</v>
      </c>
      <c r="N20" s="59">
        <f t="shared" si="1"/>
        <v>0</v>
      </c>
      <c r="O20" s="59">
        <f t="shared" si="1"/>
        <v>861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73">
        <f t="shared" si="1"/>
        <v>34507</v>
      </c>
    </row>
    <row r="21" spans="1:21" s="3" customFormat="1" ht="14.25" thickBot="1">
      <c r="A21" s="85"/>
      <c r="B21" s="59"/>
      <c r="C21" s="59"/>
      <c r="D21" s="59"/>
      <c r="E21" s="59"/>
      <c r="F21" s="59"/>
      <c r="G21" s="59"/>
      <c r="H21" s="86"/>
      <c r="I21" s="108"/>
      <c r="J21" s="60"/>
      <c r="K21" s="59"/>
      <c r="L21" s="59"/>
      <c r="M21" s="59"/>
      <c r="N21" s="59"/>
      <c r="O21" s="86"/>
      <c r="P21" s="87"/>
      <c r="Q21" s="87"/>
      <c r="R21" s="86"/>
      <c r="S21" s="73"/>
      <c r="T21" s="97"/>
      <c r="U21" s="97"/>
    </row>
    <row r="22" spans="1:19" ht="14.25" thickBot="1" thickTop="1">
      <c r="A22" s="77" t="s">
        <v>27</v>
      </c>
      <c r="B22" s="78">
        <f aca="true" t="shared" si="2" ref="B22:H22">B8+B16</f>
        <v>260677</v>
      </c>
      <c r="C22" s="78">
        <f t="shared" si="2"/>
        <v>50955</v>
      </c>
      <c r="D22" s="78">
        <f t="shared" si="2"/>
        <v>80000</v>
      </c>
      <c r="E22" s="78">
        <f t="shared" si="2"/>
        <v>0</v>
      </c>
      <c r="F22" s="78">
        <f t="shared" si="2"/>
        <v>0</v>
      </c>
      <c r="G22" s="78">
        <f t="shared" si="2"/>
        <v>18300</v>
      </c>
      <c r="H22" s="78">
        <f t="shared" si="2"/>
        <v>0</v>
      </c>
      <c r="I22" s="78"/>
      <c r="J22" s="78">
        <f aca="true" t="shared" si="3" ref="J22:S22">J8+J16</f>
        <v>409932</v>
      </c>
      <c r="K22" s="78">
        <f t="shared" si="3"/>
        <v>8000</v>
      </c>
      <c r="L22" s="78">
        <f t="shared" si="3"/>
        <v>0</v>
      </c>
      <c r="M22" s="78">
        <f t="shared" si="3"/>
        <v>396563</v>
      </c>
      <c r="N22" s="78">
        <f t="shared" si="3"/>
        <v>0</v>
      </c>
      <c r="O22" s="78">
        <f t="shared" si="3"/>
        <v>5369</v>
      </c>
      <c r="P22" s="78">
        <f t="shared" si="3"/>
        <v>0</v>
      </c>
      <c r="Q22" s="78">
        <f t="shared" si="3"/>
        <v>0</v>
      </c>
      <c r="R22" s="78">
        <f t="shared" si="3"/>
        <v>0</v>
      </c>
      <c r="S22" s="88">
        <f t="shared" si="3"/>
        <v>409932</v>
      </c>
    </row>
    <row r="23" spans="1:19" ht="14.25" thickBot="1" thickTop="1">
      <c r="A23" s="77" t="s">
        <v>28</v>
      </c>
      <c r="B23" s="78">
        <f aca="true" t="shared" si="4" ref="B23:S23">SUM(B20+B13)</f>
        <v>266707</v>
      </c>
      <c r="C23" s="79">
        <f t="shared" si="4"/>
        <v>52159</v>
      </c>
      <c r="D23" s="79">
        <f t="shared" si="4"/>
        <v>87540</v>
      </c>
      <c r="E23" s="79">
        <f t="shared" si="4"/>
        <v>0</v>
      </c>
      <c r="F23" s="79">
        <f t="shared" si="4"/>
        <v>0</v>
      </c>
      <c r="G23" s="79">
        <f t="shared" si="4"/>
        <v>18050</v>
      </c>
      <c r="H23" s="80">
        <f t="shared" si="4"/>
        <v>0</v>
      </c>
      <c r="I23" s="105"/>
      <c r="J23" s="81">
        <f t="shared" si="4"/>
        <v>424456</v>
      </c>
      <c r="K23" s="78">
        <f t="shared" si="4"/>
        <v>8000</v>
      </c>
      <c r="L23" s="79">
        <f t="shared" si="4"/>
        <v>0</v>
      </c>
      <c r="M23" s="79">
        <f t="shared" si="4"/>
        <v>395349</v>
      </c>
      <c r="N23" s="79">
        <f t="shared" si="4"/>
        <v>7076</v>
      </c>
      <c r="O23" s="79">
        <f t="shared" si="4"/>
        <v>14031</v>
      </c>
      <c r="P23" s="79">
        <f t="shared" si="4"/>
        <v>0</v>
      </c>
      <c r="Q23" s="79">
        <f t="shared" si="4"/>
        <v>0</v>
      </c>
      <c r="R23" s="80">
        <f t="shared" si="4"/>
        <v>0</v>
      </c>
      <c r="S23" s="81">
        <f t="shared" si="4"/>
        <v>424456</v>
      </c>
    </row>
  </sheetData>
  <sheetProtection/>
  <mergeCells count="20">
    <mergeCell ref="O5:P5"/>
    <mergeCell ref="H5:H6"/>
    <mergeCell ref="J5:J6"/>
    <mergeCell ref="C5:C6"/>
    <mergeCell ref="D5:D6"/>
    <mergeCell ref="E5:E6"/>
    <mergeCell ref="G5:G6"/>
    <mergeCell ref="F5:F6"/>
    <mergeCell ref="I5:I6"/>
    <mergeCell ref="L5:L6"/>
    <mergeCell ref="L1:S1"/>
    <mergeCell ref="S5:S6"/>
    <mergeCell ref="K5:K6"/>
    <mergeCell ref="M5:M6"/>
    <mergeCell ref="N5:N6"/>
    <mergeCell ref="Q5:R5"/>
    <mergeCell ref="A2:S2"/>
    <mergeCell ref="B4:J4"/>
    <mergeCell ref="K4:S4"/>
    <mergeCell ref="B5:B6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Többcélú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Kovács Zoltán</cp:lastModifiedBy>
  <cp:lastPrinted>2018-06-19T07:45:58Z</cp:lastPrinted>
  <dcterms:created xsi:type="dcterms:W3CDTF">2008-06-12T08:56:08Z</dcterms:created>
  <dcterms:modified xsi:type="dcterms:W3CDTF">2019-01-23T15:24:30Z</dcterms:modified>
  <cp:category/>
  <cp:version/>
  <cp:contentType/>
  <cp:contentStatus/>
</cp:coreProperties>
</file>