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75" activeTab="1"/>
  </bookViews>
  <sheets>
    <sheet name="előirányzatm.2017.Integrált" sheetId="1" r:id="rId1"/>
    <sheet name="Dombóvári KÖH" sheetId="2" r:id="rId2"/>
  </sheets>
  <definedNames>
    <definedName name="_xlnm.Print_Titles" localSheetId="0">'előirányzatm.2017.Integrált'!$5:$7</definedName>
    <definedName name="_xlnm.Print_Area" localSheetId="0">'előirányzatm.2017.Integrált'!$A$1:$S$65</definedName>
  </definedNames>
  <calcPr fullCalcOnLoad="1"/>
</workbook>
</file>

<file path=xl/sharedStrings.xml><?xml version="1.0" encoding="utf-8"?>
<sst xmlns="http://schemas.openxmlformats.org/spreadsheetml/2006/main" count="124" uniqueCount="63">
  <si>
    <t>KIADÁS</t>
  </si>
  <si>
    <t>BEVÉTEL</t>
  </si>
  <si>
    <t>Személyi</t>
  </si>
  <si>
    <t>Járulék</t>
  </si>
  <si>
    <t>Dologi</t>
  </si>
  <si>
    <t>Felúj.</t>
  </si>
  <si>
    <t>Összesen</t>
  </si>
  <si>
    <t>Működ.  bevétel</t>
  </si>
  <si>
    <t>Intézm.             finansz.</t>
  </si>
  <si>
    <t>Integrált</t>
  </si>
  <si>
    <t>nyitó</t>
  </si>
  <si>
    <t>összesen</t>
  </si>
  <si>
    <t xml:space="preserve"> </t>
  </si>
  <si>
    <t>Szakcs</t>
  </si>
  <si>
    <t>pénze.</t>
  </si>
  <si>
    <t>Felh.</t>
  </si>
  <si>
    <t>Átad.</t>
  </si>
  <si>
    <t>Felhalm.</t>
  </si>
  <si>
    <t>Működésre</t>
  </si>
  <si>
    <t>Nyitó</t>
  </si>
  <si>
    <t>Dombóvár</t>
  </si>
  <si>
    <t>Alulfin.</t>
  </si>
  <si>
    <t>Átvett pénzeszk.</t>
  </si>
  <si>
    <t>Nyitó:</t>
  </si>
  <si>
    <t>összesen:</t>
  </si>
  <si>
    <t>1. számú melléklet</t>
  </si>
  <si>
    <t>Ellátottak pénzbeli juttatásai</t>
  </si>
  <si>
    <t>Beruh.</t>
  </si>
  <si>
    <t>bev.</t>
  </si>
  <si>
    <t>Intézmények</t>
  </si>
  <si>
    <t>Dombóvári Szivárvány Óvoda és Bölcsőde</t>
  </si>
  <si>
    <t>Támogatás államháztartáson belülről</t>
  </si>
  <si>
    <t>2. számú melléklet</t>
  </si>
  <si>
    <t>Óvoda</t>
  </si>
  <si>
    <t>Bölcsőde</t>
  </si>
  <si>
    <t>Óvóda összesen</t>
  </si>
  <si>
    <t>Bölcsőde összesen</t>
  </si>
  <si>
    <t>Szivárvány Óvoda és Bölcsőde összesen</t>
  </si>
  <si>
    <t>Átvett pénzeszközök</t>
  </si>
  <si>
    <t>Működési</t>
  </si>
  <si>
    <t>Felhalmozási</t>
  </si>
  <si>
    <t>Intézmények módosított összesen</t>
  </si>
  <si>
    <t>Dombóvári Gyermekvilág Óvoda</t>
  </si>
  <si>
    <t>Előző év maradványának igénybevétele</t>
  </si>
  <si>
    <t>bevétel</t>
  </si>
  <si>
    <t>Intézményi: közfoglalkoztatásra támogatás Bölcsőde</t>
  </si>
  <si>
    <t>Intézményi: közfoglalkoztatásra támogatás</t>
  </si>
  <si>
    <t>Intézmények nyitó összesen</t>
  </si>
  <si>
    <t>Intézmény nyitó összesen</t>
  </si>
  <si>
    <t>Intézmény módosított összesen</t>
  </si>
  <si>
    <t>Intézményi: közfoglalkoztatásra támogatás Óvoda</t>
  </si>
  <si>
    <t>Felügyeleti: bérkompenzáció 2016. december után járó</t>
  </si>
  <si>
    <t>Felügyeleti: előző évi maradvány</t>
  </si>
  <si>
    <t>Felügyeleti: pótelőirányzat helytörténeti gyűjtemény feladataira</t>
  </si>
  <si>
    <t>2017. évi költségvetésének 2. módosítása</t>
  </si>
  <si>
    <t>Dombóvári Közös Önkormányzati Hivatal 2. előirányzat-módosítása</t>
  </si>
  <si>
    <t>Felügyeleti: bérkompenzáció 2017. március-május után járó</t>
  </si>
  <si>
    <t>Felügyeleti: szociális ágazati összevont pótlék 2017. március-május után</t>
  </si>
  <si>
    <t>Felügyeleti: bölcsődei pótlék 2017. március-május után járó</t>
  </si>
  <si>
    <t>Felügyeleti: polgármesteri keretből néptánc támogatása</t>
  </si>
  <si>
    <t>Tinódi Könyvtár</t>
  </si>
  <si>
    <t>Felügyeleti: HEMI szennyvíz csőhálózat cseréje</t>
  </si>
  <si>
    <t>Felügyeleti: kulturális pótlék 2017. március-május után járó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</si>
</sst>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i/>
      <sz val="10"/>
      <name val="Arial CE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Arial CE"/>
      <family val="0"/>
    </font>
    <font>
      <b/>
      <u val="single"/>
      <sz val="10"/>
      <name val="Times New Roman"/>
      <family val="1"/>
    </font>
    <font>
      <i/>
      <sz val="10"/>
      <name val="Arial CE"/>
      <family val="0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/>
      <right style="medium"/>
      <top style="double"/>
      <bottom style="double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 style="medium"/>
      <right style="medium"/>
      <top style="double"/>
      <bottom style="thick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medium"/>
      <top style="double"/>
      <bottom style="thick"/>
    </border>
    <border>
      <left/>
      <right/>
      <top style="double"/>
      <bottom style="thick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n">
        <color indexed="8"/>
      </right>
      <top style="double"/>
      <bottom style="double"/>
    </border>
    <border>
      <left style="medium">
        <color indexed="8"/>
      </left>
      <right style="medium">
        <color indexed="8"/>
      </right>
      <top style="double"/>
      <bottom style="double"/>
    </border>
    <border>
      <left style="medium"/>
      <right style="medium"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 style="medium"/>
      <top style="double"/>
      <bottom style="medium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thin"/>
      <right style="medium"/>
      <top style="double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</borders>
  <cellStyleXfs count="62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54">
      <alignment/>
      <protection/>
    </xf>
    <xf numFmtId="3" fontId="3" fillId="0" borderId="10" xfId="54" applyNumberFormat="1" applyFont="1" applyFill="1" applyBorder="1">
      <alignment/>
      <protection/>
    </xf>
    <xf numFmtId="3" fontId="3" fillId="0" borderId="11" xfId="54" applyNumberFormat="1" applyFont="1" applyFill="1" applyBorder="1">
      <alignment/>
      <protection/>
    </xf>
    <xf numFmtId="0" fontId="10" fillId="0" borderId="0" xfId="0" applyFont="1" applyAlignment="1">
      <alignment/>
    </xf>
    <xf numFmtId="3" fontId="3" fillId="0" borderId="12" xfId="54" applyNumberFormat="1" applyFont="1" applyFill="1" applyBorder="1">
      <alignment/>
      <protection/>
    </xf>
    <xf numFmtId="3" fontId="3" fillId="0" borderId="13" xfId="54" applyNumberFormat="1" applyFont="1" applyFill="1" applyBorder="1">
      <alignment/>
      <protection/>
    </xf>
    <xf numFmtId="0" fontId="3" fillId="0" borderId="14" xfId="54" applyFont="1" applyFill="1" applyBorder="1">
      <alignment/>
      <protection/>
    </xf>
    <xf numFmtId="3" fontId="3" fillId="0" borderId="15" xfId="54" applyNumberFormat="1" applyFont="1" applyFill="1" applyBorder="1">
      <alignment/>
      <protection/>
    </xf>
    <xf numFmtId="0" fontId="4" fillId="0" borderId="16" xfId="54" applyFont="1" applyFill="1" applyBorder="1">
      <alignment/>
      <protection/>
    </xf>
    <xf numFmtId="3" fontId="4" fillId="0" borderId="17" xfId="54" applyNumberFormat="1" applyFont="1" applyFill="1" applyBorder="1">
      <alignment/>
      <protection/>
    </xf>
    <xf numFmtId="3" fontId="4" fillId="0" borderId="18" xfId="54" applyNumberFormat="1" applyFont="1" applyFill="1" applyBorder="1">
      <alignment/>
      <protection/>
    </xf>
    <xf numFmtId="3" fontId="4" fillId="0" borderId="19" xfId="54" applyNumberFormat="1" applyFont="1" applyFill="1" applyBorder="1">
      <alignment/>
      <protection/>
    </xf>
    <xf numFmtId="3" fontId="4" fillId="0" borderId="16" xfId="54" applyNumberFormat="1" applyFont="1" applyFill="1" applyBorder="1">
      <alignment/>
      <protection/>
    </xf>
    <xf numFmtId="3" fontId="3" fillId="0" borderId="20" xfId="54" applyNumberFormat="1" applyFont="1" applyFill="1" applyBorder="1">
      <alignment/>
      <protection/>
    </xf>
    <xf numFmtId="0" fontId="5" fillId="0" borderId="16" xfId="54" applyFont="1" applyFill="1" applyBorder="1">
      <alignment/>
      <protection/>
    </xf>
    <xf numFmtId="3" fontId="5" fillId="0" borderId="16" xfId="54" applyNumberFormat="1" applyFont="1" applyFill="1" applyBorder="1">
      <alignment/>
      <protection/>
    </xf>
    <xf numFmtId="3" fontId="5" fillId="0" borderId="21" xfId="54" applyNumberFormat="1" applyFont="1" applyFill="1" applyBorder="1">
      <alignment/>
      <protection/>
    </xf>
    <xf numFmtId="3" fontId="5" fillId="0" borderId="18" xfId="54" applyNumberFormat="1" applyFont="1" applyFill="1" applyBorder="1">
      <alignment/>
      <protection/>
    </xf>
    <xf numFmtId="3" fontId="5" fillId="0" borderId="22" xfId="54" applyNumberFormat="1" applyFont="1" applyFill="1" applyBorder="1">
      <alignment/>
      <protection/>
    </xf>
    <xf numFmtId="3" fontId="5" fillId="0" borderId="23" xfId="54" applyNumberFormat="1" applyFont="1" applyFill="1" applyBorder="1">
      <alignment/>
      <protection/>
    </xf>
    <xf numFmtId="0" fontId="3" fillId="0" borderId="24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3" fillId="0" borderId="25" xfId="54" applyNumberFormat="1" applyFont="1" applyFill="1" applyBorder="1">
      <alignment/>
      <protection/>
    </xf>
    <xf numFmtId="0" fontId="5" fillId="0" borderId="24" xfId="54" applyFont="1" applyFill="1" applyBorder="1">
      <alignment/>
      <protection/>
    </xf>
    <xf numFmtId="3" fontId="5" fillId="0" borderId="0" xfId="54" applyNumberFormat="1" applyFont="1" applyFill="1" applyBorder="1">
      <alignment/>
      <protection/>
    </xf>
    <xf numFmtId="3" fontId="5" fillId="0" borderId="25" xfId="54" applyNumberFormat="1" applyFont="1" applyFill="1" applyBorder="1">
      <alignment/>
      <protection/>
    </xf>
    <xf numFmtId="3" fontId="3" fillId="0" borderId="26" xfId="54" applyNumberFormat="1" applyFont="1" applyFill="1" applyBorder="1">
      <alignment/>
      <protection/>
    </xf>
    <xf numFmtId="0" fontId="6" fillId="0" borderId="27" xfId="54" applyFont="1" applyFill="1" applyBorder="1">
      <alignment/>
      <protection/>
    </xf>
    <xf numFmtId="3" fontId="6" fillId="0" borderId="28" xfId="54" applyNumberFormat="1" applyFont="1" applyFill="1" applyBorder="1">
      <alignment/>
      <protection/>
    </xf>
    <xf numFmtId="0" fontId="4" fillId="0" borderId="24" xfId="54" applyFont="1" applyFill="1" applyBorder="1">
      <alignment/>
      <protection/>
    </xf>
    <xf numFmtId="3" fontId="4" fillId="0" borderId="0" xfId="54" applyNumberFormat="1" applyFont="1" applyFill="1" applyBorder="1">
      <alignment/>
      <protection/>
    </xf>
    <xf numFmtId="3" fontId="4" fillId="0" borderId="25" xfId="54" applyNumberFormat="1" applyFont="1" applyFill="1" applyBorder="1">
      <alignment/>
      <protection/>
    </xf>
    <xf numFmtId="0" fontId="6" fillId="0" borderId="24" xfId="54" applyFont="1" applyFill="1" applyBorder="1">
      <alignment/>
      <protection/>
    </xf>
    <xf numFmtId="0" fontId="6" fillId="0" borderId="29" xfId="54" applyFont="1" applyFill="1" applyBorder="1">
      <alignment/>
      <protection/>
    </xf>
    <xf numFmtId="3" fontId="3" fillId="0" borderId="30" xfId="54" applyNumberFormat="1" applyFont="1" applyFill="1" applyBorder="1">
      <alignment/>
      <protection/>
    </xf>
    <xf numFmtId="3" fontId="3" fillId="0" borderId="31" xfId="54" applyNumberFormat="1" applyFont="1" applyFill="1" applyBorder="1">
      <alignment/>
      <protection/>
    </xf>
    <xf numFmtId="0" fontId="5" fillId="0" borderId="32" xfId="54" applyFont="1" applyFill="1" applyBorder="1">
      <alignment/>
      <protection/>
    </xf>
    <xf numFmtId="3" fontId="5" fillId="0" borderId="33" xfId="54" applyNumberFormat="1" applyFont="1" applyFill="1" applyBorder="1">
      <alignment/>
      <protection/>
    </xf>
    <xf numFmtId="3" fontId="5" fillId="0" borderId="34" xfId="54" applyNumberFormat="1" applyFont="1" applyFill="1" applyBorder="1">
      <alignment/>
      <protection/>
    </xf>
    <xf numFmtId="3" fontId="5" fillId="0" borderId="35" xfId="54" applyNumberFormat="1" applyFont="1" applyFill="1" applyBorder="1">
      <alignment/>
      <protection/>
    </xf>
    <xf numFmtId="3" fontId="5" fillId="0" borderId="36" xfId="54" applyNumberFormat="1" applyFont="1" applyFill="1" applyBorder="1">
      <alignment/>
      <protection/>
    </xf>
    <xf numFmtId="3" fontId="5" fillId="0" borderId="32" xfId="54" applyNumberFormat="1" applyFont="1" applyFill="1" applyBorder="1">
      <alignment/>
      <protection/>
    </xf>
    <xf numFmtId="0" fontId="5" fillId="0" borderId="10" xfId="54" applyFont="1" applyFill="1" applyBorder="1">
      <alignment/>
      <protection/>
    </xf>
    <xf numFmtId="0" fontId="8" fillId="0" borderId="10" xfId="54" applyFont="1" applyFill="1" applyBorder="1">
      <alignment/>
      <protection/>
    </xf>
    <xf numFmtId="3" fontId="5" fillId="0" borderId="37" xfId="54" applyNumberFormat="1" applyFont="1" applyFill="1" applyBorder="1">
      <alignment/>
      <protection/>
    </xf>
    <xf numFmtId="3" fontId="5" fillId="0" borderId="38" xfId="54" applyNumberFormat="1" applyFont="1" applyFill="1" applyBorder="1">
      <alignment/>
      <protection/>
    </xf>
    <xf numFmtId="3" fontId="3" fillId="0" borderId="39" xfId="54" applyNumberFormat="1" applyFont="1" applyFill="1" applyBorder="1">
      <alignment/>
      <protection/>
    </xf>
    <xf numFmtId="3" fontId="3" fillId="0" borderId="40" xfId="54" applyNumberFormat="1" applyFont="1" applyFill="1" applyBorder="1">
      <alignment/>
      <protection/>
    </xf>
    <xf numFmtId="3" fontId="3" fillId="0" borderId="41" xfId="54" applyNumberFormat="1" applyFont="1" applyFill="1" applyBorder="1">
      <alignment/>
      <protection/>
    </xf>
    <xf numFmtId="0" fontId="6" fillId="0" borderId="42" xfId="54" applyFont="1" applyFill="1" applyBorder="1">
      <alignment/>
      <protection/>
    </xf>
    <xf numFmtId="0" fontId="3" fillId="0" borderId="43" xfId="54" applyFont="1" applyFill="1" applyBorder="1" applyAlignment="1">
      <alignment/>
      <protection/>
    </xf>
    <xf numFmtId="0" fontId="6" fillId="0" borderId="43" xfId="54" applyFont="1" applyFill="1" applyBorder="1" applyAlignment="1">
      <alignment horizontal="center" vertical="center"/>
      <protection/>
    </xf>
    <xf numFmtId="0" fontId="3" fillId="0" borderId="43" xfId="54" applyFont="1" applyFill="1" applyBorder="1" applyAlignment="1">
      <alignment wrapText="1"/>
      <protection/>
    </xf>
    <xf numFmtId="0" fontId="6" fillId="0" borderId="43" xfId="54" applyFont="1" applyFill="1" applyBorder="1" applyAlignment="1">
      <alignment horizontal="center" vertical="center" wrapText="1"/>
      <protection/>
    </xf>
    <xf numFmtId="0" fontId="6" fillId="0" borderId="44" xfId="54" applyFont="1" applyFill="1" applyBorder="1" applyAlignment="1">
      <alignment horizontal="center" vertical="center" wrapText="1"/>
      <protection/>
    </xf>
    <xf numFmtId="3" fontId="3" fillId="0" borderId="43" xfId="54" applyNumberFormat="1" applyFont="1" applyFill="1" applyBorder="1">
      <alignment/>
      <protection/>
    </xf>
    <xf numFmtId="3" fontId="3" fillId="0" borderId="44" xfId="54" applyNumberFormat="1" applyFont="1" applyFill="1" applyBorder="1">
      <alignment/>
      <protection/>
    </xf>
    <xf numFmtId="0" fontId="4" fillId="0" borderId="42" xfId="54" applyFont="1" applyFill="1" applyBorder="1">
      <alignment/>
      <protection/>
    </xf>
    <xf numFmtId="0" fontId="6" fillId="0" borderId="45" xfId="54" applyFont="1" applyFill="1" applyBorder="1">
      <alignment/>
      <protection/>
    </xf>
    <xf numFmtId="3" fontId="6" fillId="0" borderId="46" xfId="54" applyNumberFormat="1" applyFont="1" applyFill="1" applyBorder="1">
      <alignment/>
      <protection/>
    </xf>
    <xf numFmtId="0" fontId="8" fillId="0" borderId="20" xfId="54" applyFont="1" applyFill="1" applyBorder="1">
      <alignment/>
      <protection/>
    </xf>
    <xf numFmtId="3" fontId="4" fillId="0" borderId="47" xfId="54" applyNumberFormat="1" applyFont="1" applyFill="1" applyBorder="1">
      <alignment/>
      <protection/>
    </xf>
    <xf numFmtId="3" fontId="4" fillId="0" borderId="48" xfId="54" applyNumberFormat="1" applyFont="1" applyFill="1" applyBorder="1">
      <alignment/>
      <protection/>
    </xf>
    <xf numFmtId="0" fontId="3" fillId="0" borderId="49" xfId="54" applyFont="1" applyFill="1" applyBorder="1">
      <alignment/>
      <protection/>
    </xf>
    <xf numFmtId="3" fontId="3" fillId="0" borderId="50" xfId="54" applyNumberFormat="1" applyFont="1" applyFill="1" applyBorder="1">
      <alignment/>
      <protection/>
    </xf>
    <xf numFmtId="3" fontId="3" fillId="0" borderId="51" xfId="54" applyNumberFormat="1" applyFont="1" applyFill="1" applyBorder="1">
      <alignment/>
      <protection/>
    </xf>
    <xf numFmtId="3" fontId="3" fillId="0" borderId="52" xfId="54" applyNumberFormat="1" applyFont="1" applyFill="1" applyBorder="1">
      <alignment/>
      <protection/>
    </xf>
    <xf numFmtId="3" fontId="3" fillId="0" borderId="53" xfId="54" applyNumberFormat="1" applyFont="1" applyFill="1" applyBorder="1">
      <alignment/>
      <protection/>
    </xf>
    <xf numFmtId="0" fontId="4" fillId="0" borderId="54" xfId="54" applyFont="1" applyFill="1" applyBorder="1">
      <alignment/>
      <protection/>
    </xf>
    <xf numFmtId="3" fontId="4" fillId="0" borderId="55" xfId="54" applyNumberFormat="1" applyFont="1" applyFill="1" applyBorder="1">
      <alignment/>
      <protection/>
    </xf>
    <xf numFmtId="3" fontId="4" fillId="0" borderId="56" xfId="54" applyNumberFormat="1" applyFont="1" applyFill="1" applyBorder="1">
      <alignment/>
      <protection/>
    </xf>
    <xf numFmtId="3" fontId="3" fillId="0" borderId="57" xfId="54" applyNumberFormat="1" applyFont="1" applyFill="1" applyBorder="1">
      <alignment/>
      <protection/>
    </xf>
    <xf numFmtId="3" fontId="3" fillId="0" borderId="58" xfId="54" applyNumberFormat="1" applyFont="1" applyFill="1" applyBorder="1">
      <alignment/>
      <protection/>
    </xf>
    <xf numFmtId="3" fontId="3" fillId="0" borderId="59" xfId="54" applyNumberFormat="1" applyFont="1" applyFill="1" applyBorder="1">
      <alignment/>
      <protection/>
    </xf>
    <xf numFmtId="3" fontId="3" fillId="0" borderId="60" xfId="54" applyNumberFormat="1" applyFont="1" applyFill="1" applyBorder="1">
      <alignment/>
      <protection/>
    </xf>
    <xf numFmtId="3" fontId="3" fillId="0" borderId="61" xfId="54" applyNumberFormat="1" applyFont="1" applyFill="1" applyBorder="1">
      <alignment/>
      <protection/>
    </xf>
    <xf numFmtId="3" fontId="3" fillId="0" borderId="62" xfId="54" applyNumberFormat="1" applyFont="1" applyFill="1" applyBorder="1">
      <alignment/>
      <protection/>
    </xf>
    <xf numFmtId="3" fontId="3" fillId="0" borderId="63" xfId="54" applyNumberFormat="1" applyFont="1" applyFill="1" applyBorder="1">
      <alignment/>
      <protection/>
    </xf>
    <xf numFmtId="3" fontId="3" fillId="0" borderId="55" xfId="54" applyNumberFormat="1" applyFont="1" applyFill="1" applyBorder="1">
      <alignment/>
      <protection/>
    </xf>
    <xf numFmtId="3" fontId="3" fillId="0" borderId="64" xfId="54" applyNumberFormat="1" applyFont="1" applyFill="1" applyBorder="1">
      <alignment/>
      <protection/>
    </xf>
    <xf numFmtId="3" fontId="3" fillId="0" borderId="65" xfId="54" applyNumberFormat="1" applyFont="1" applyFill="1" applyBorder="1">
      <alignment/>
      <protection/>
    </xf>
    <xf numFmtId="3" fontId="3" fillId="0" borderId="54" xfId="54" applyNumberFormat="1" applyFont="1" applyFill="1" applyBorder="1">
      <alignment/>
      <protection/>
    </xf>
    <xf numFmtId="3" fontId="3" fillId="0" borderId="66" xfId="54" applyNumberFormat="1" applyFont="1" applyFill="1" applyBorder="1">
      <alignment/>
      <protection/>
    </xf>
    <xf numFmtId="3" fontId="4" fillId="0" borderId="54" xfId="54" applyNumberFormat="1" applyFont="1" applyFill="1" applyBorder="1">
      <alignment/>
      <protection/>
    </xf>
    <xf numFmtId="0" fontId="6" fillId="0" borderId="0" xfId="54" applyFont="1" applyFill="1" applyAlignment="1">
      <alignment/>
      <protection/>
    </xf>
    <xf numFmtId="0" fontId="6" fillId="0" borderId="42" xfId="54" applyFont="1" applyFill="1" applyBorder="1" applyAlignment="1">
      <alignment horizontal="center" vertical="center"/>
      <protection/>
    </xf>
    <xf numFmtId="0" fontId="6" fillId="0" borderId="42" xfId="54" applyFont="1" applyFill="1" applyBorder="1" applyAlignment="1">
      <alignment horizontal="center" vertical="center" wrapText="1"/>
      <protection/>
    </xf>
    <xf numFmtId="0" fontId="3" fillId="0" borderId="0" xfId="54" applyFont="1" applyFill="1">
      <alignment/>
      <protection/>
    </xf>
    <xf numFmtId="0" fontId="6" fillId="0" borderId="27" xfId="54" applyFont="1" applyFill="1" applyBorder="1" applyAlignment="1">
      <alignment horizontal="center" vertical="center" wrapText="1"/>
      <protection/>
    </xf>
    <xf numFmtId="0" fontId="6" fillId="0" borderId="27" xfId="54" applyFont="1" applyFill="1" applyBorder="1" applyAlignment="1">
      <alignment horizontal="center" vertical="center"/>
      <protection/>
    </xf>
    <xf numFmtId="0" fontId="6" fillId="0" borderId="27" xfId="54" applyFont="1" applyFill="1" applyBorder="1" applyAlignment="1">
      <alignment horizontal="center" wrapText="1"/>
      <protection/>
    </xf>
    <xf numFmtId="0" fontId="6" fillId="0" borderId="67" xfId="54" applyFont="1" applyFill="1" applyBorder="1">
      <alignment/>
      <protection/>
    </xf>
    <xf numFmtId="3" fontId="6" fillId="0" borderId="68" xfId="54" applyNumberFormat="1" applyFont="1" applyFill="1" applyBorder="1">
      <alignment/>
      <protection/>
    </xf>
    <xf numFmtId="3" fontId="6" fillId="0" borderId="69" xfId="54" applyNumberFormat="1" applyFont="1" applyFill="1" applyBorder="1">
      <alignment/>
      <protection/>
    </xf>
    <xf numFmtId="3" fontId="6" fillId="0" borderId="70" xfId="54" applyNumberFormat="1" applyFont="1" applyFill="1" applyBorder="1">
      <alignment/>
      <protection/>
    </xf>
    <xf numFmtId="3" fontId="6" fillId="0" borderId="67" xfId="54" applyNumberFormat="1" applyFont="1" applyFill="1" applyBorder="1">
      <alignment/>
      <protection/>
    </xf>
    <xf numFmtId="0" fontId="3" fillId="0" borderId="0" xfId="54" applyFont="1" applyFill="1" applyBorder="1" applyAlignment="1">
      <alignment horizontal="right"/>
      <protection/>
    </xf>
    <xf numFmtId="0" fontId="3" fillId="0" borderId="0" xfId="0" applyFont="1" applyFill="1" applyBorder="1" applyAlignment="1">
      <alignment horizontal="right"/>
    </xf>
    <xf numFmtId="0" fontId="3" fillId="0" borderId="25" xfId="54" applyFont="1" applyFill="1" applyBorder="1" applyAlignment="1">
      <alignment horizontal="center"/>
      <protection/>
    </xf>
    <xf numFmtId="0" fontId="4" fillId="0" borderId="53" xfId="54" applyFont="1" applyFill="1" applyBorder="1">
      <alignment/>
      <protection/>
    </xf>
    <xf numFmtId="3" fontId="4" fillId="0" borderId="66" xfId="54" applyNumberFormat="1" applyFont="1" applyFill="1" applyBorder="1">
      <alignment/>
      <protection/>
    </xf>
    <xf numFmtId="3" fontId="4" fillId="0" borderId="71" xfId="54" applyNumberFormat="1" applyFont="1" applyFill="1" applyBorder="1">
      <alignment/>
      <protection/>
    </xf>
    <xf numFmtId="3" fontId="6" fillId="0" borderId="16" xfId="54" applyNumberFormat="1" applyFont="1" applyFill="1" applyBorder="1">
      <alignment/>
      <protection/>
    </xf>
    <xf numFmtId="0" fontId="10" fillId="0" borderId="0" xfId="0" applyFont="1" applyFill="1" applyAlignment="1">
      <alignment/>
    </xf>
    <xf numFmtId="3" fontId="5" fillId="0" borderId="12" xfId="54" applyNumberFormat="1" applyFont="1" applyFill="1" applyBorder="1">
      <alignment/>
      <protection/>
    </xf>
    <xf numFmtId="3" fontId="5" fillId="0" borderId="13" xfId="54" applyNumberFormat="1" applyFont="1" applyFill="1" applyBorder="1">
      <alignment/>
      <protection/>
    </xf>
    <xf numFmtId="3" fontId="5" fillId="0" borderId="15" xfId="54" applyNumberFormat="1" applyFont="1" applyFill="1" applyBorder="1">
      <alignment/>
      <protection/>
    </xf>
    <xf numFmtId="3" fontId="5" fillId="0" borderId="10" xfId="54" applyNumberFormat="1" applyFont="1" applyFill="1" applyBorder="1">
      <alignment/>
      <protection/>
    </xf>
    <xf numFmtId="0" fontId="0" fillId="0" borderId="0" xfId="0" applyFill="1" applyAlignment="1">
      <alignment/>
    </xf>
    <xf numFmtId="0" fontId="6" fillId="0" borderId="0" xfId="54" applyFont="1" applyFill="1">
      <alignment/>
      <protection/>
    </xf>
    <xf numFmtId="3" fontId="3" fillId="0" borderId="0" xfId="54" applyNumberFormat="1" applyFont="1" applyFill="1">
      <alignment/>
      <protection/>
    </xf>
    <xf numFmtId="0" fontId="0" fillId="0" borderId="0" xfId="54" applyFill="1">
      <alignment/>
      <protection/>
    </xf>
    <xf numFmtId="0" fontId="0" fillId="0" borderId="0" xfId="54" applyFill="1" applyBorder="1">
      <alignment/>
      <protection/>
    </xf>
    <xf numFmtId="0" fontId="0" fillId="0" borderId="72" xfId="54" applyFill="1" applyBorder="1">
      <alignment/>
      <protection/>
    </xf>
    <xf numFmtId="0" fontId="3" fillId="0" borderId="73" xfId="54" applyFont="1" applyFill="1" applyBorder="1">
      <alignment/>
      <protection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3" fillId="0" borderId="74" xfId="54" applyNumberFormat="1" applyFont="1" applyFill="1" applyBorder="1">
      <alignment/>
      <protection/>
    </xf>
    <xf numFmtId="3" fontId="3" fillId="0" borderId="75" xfId="54" applyNumberFormat="1" applyFont="1" applyFill="1" applyBorder="1">
      <alignment/>
      <protection/>
    </xf>
    <xf numFmtId="3" fontId="3" fillId="0" borderId="76" xfId="54" applyNumberFormat="1" applyFont="1" applyFill="1" applyBorder="1">
      <alignment/>
      <protection/>
    </xf>
    <xf numFmtId="3" fontId="3" fillId="0" borderId="77" xfId="54" applyNumberFormat="1" applyFont="1" applyFill="1" applyBorder="1">
      <alignment/>
      <protection/>
    </xf>
    <xf numFmtId="3" fontId="3" fillId="0" borderId="78" xfId="54" applyNumberFormat="1" applyFont="1" applyFill="1" applyBorder="1">
      <alignment/>
      <protection/>
    </xf>
    <xf numFmtId="3" fontId="3" fillId="0" borderId="79" xfId="54" applyNumberFormat="1" applyFont="1" applyFill="1" applyBorder="1">
      <alignment/>
      <protection/>
    </xf>
    <xf numFmtId="3" fontId="3" fillId="0" borderId="14" xfId="54" applyNumberFormat="1" applyFont="1" applyFill="1" applyBorder="1">
      <alignment/>
      <protection/>
    </xf>
    <xf numFmtId="0" fontId="3" fillId="0" borderId="60" xfId="54" applyFont="1" applyFill="1" applyBorder="1" applyAlignment="1">
      <alignment wrapText="1"/>
      <protection/>
    </xf>
    <xf numFmtId="3" fontId="3" fillId="0" borderId="80" xfId="54" applyNumberFormat="1" applyFont="1" applyFill="1" applyBorder="1">
      <alignment/>
      <protection/>
    </xf>
    <xf numFmtId="0" fontId="3" fillId="32" borderId="60" xfId="54" applyFont="1" applyFill="1" applyBorder="1">
      <alignment/>
      <protection/>
    </xf>
    <xf numFmtId="0" fontId="3" fillId="32" borderId="60" xfId="54" applyFont="1" applyFill="1" applyBorder="1" applyAlignment="1">
      <alignment wrapText="1"/>
      <protection/>
    </xf>
    <xf numFmtId="0" fontId="3" fillId="32" borderId="10" xfId="54" applyFont="1" applyFill="1" applyBorder="1" applyAlignment="1">
      <alignment wrapText="1"/>
      <protection/>
    </xf>
    <xf numFmtId="0" fontId="6" fillId="0" borderId="42" xfId="54" applyFont="1" applyFill="1" applyBorder="1" applyAlignment="1">
      <alignment horizontal="center" vertical="center" wrapText="1"/>
      <protection/>
    </xf>
    <xf numFmtId="0" fontId="6" fillId="0" borderId="27" xfId="54" applyFont="1" applyFill="1" applyBorder="1" applyAlignment="1">
      <alignment horizontal="center" vertical="center" wrapText="1"/>
      <protection/>
    </xf>
    <xf numFmtId="0" fontId="6" fillId="0" borderId="81" xfId="54" applyFont="1" applyFill="1" applyBorder="1" applyAlignment="1">
      <alignment horizontal="center" wrapText="1"/>
      <protection/>
    </xf>
    <xf numFmtId="0" fontId="6" fillId="0" borderId="82" xfId="54" applyFont="1" applyFill="1" applyBorder="1" applyAlignment="1">
      <alignment horizontal="center" wrapText="1"/>
      <protection/>
    </xf>
    <xf numFmtId="0" fontId="6" fillId="0" borderId="42" xfId="54" applyFont="1" applyFill="1" applyBorder="1" applyAlignment="1">
      <alignment horizontal="center" vertical="center"/>
      <protection/>
    </xf>
    <xf numFmtId="0" fontId="6" fillId="0" borderId="27" xfId="54" applyFont="1" applyFill="1" applyBorder="1" applyAlignment="1">
      <alignment horizontal="center" vertical="center"/>
      <protection/>
    </xf>
    <xf numFmtId="0" fontId="11" fillId="0" borderId="0" xfId="54" applyFont="1" applyFill="1" applyAlignment="1">
      <alignment horizontal="center"/>
      <protection/>
    </xf>
    <xf numFmtId="0" fontId="12" fillId="0" borderId="0" xfId="54" applyFont="1" applyFill="1" applyBorder="1" applyAlignment="1">
      <alignment horizontal="right"/>
      <protection/>
    </xf>
    <xf numFmtId="0" fontId="4" fillId="0" borderId="83" xfId="54" applyFont="1" applyFill="1" applyBorder="1" applyAlignment="1">
      <alignment horizontal="center"/>
      <protection/>
    </xf>
    <xf numFmtId="0" fontId="4" fillId="0" borderId="84" xfId="54" applyFont="1" applyFill="1" applyBorder="1" applyAlignment="1">
      <alignment horizontal="center"/>
      <protection/>
    </xf>
    <xf numFmtId="0" fontId="4" fillId="0" borderId="26" xfId="54" applyFont="1" applyFill="1" applyBorder="1" applyAlignment="1">
      <alignment horizontal="center"/>
      <protection/>
    </xf>
    <xf numFmtId="0" fontId="6" fillId="0" borderId="83" xfId="54" applyFont="1" applyFill="1" applyBorder="1" applyAlignment="1">
      <alignment horizontal="center" vertical="center" wrapText="1"/>
      <protection/>
    </xf>
    <xf numFmtId="0" fontId="3" fillId="0" borderId="26" xfId="54" applyFont="1" applyFill="1" applyBorder="1" applyAlignment="1">
      <alignment horizontal="center" vertical="center" wrapText="1"/>
      <protection/>
    </xf>
    <xf numFmtId="0" fontId="3" fillId="0" borderId="27" xfId="54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 horizontal="right"/>
    </xf>
    <xf numFmtId="0" fontId="3" fillId="0" borderId="27" xfId="54" applyFont="1" applyFill="1" applyBorder="1" applyAlignment="1">
      <alignment wrapText="1"/>
      <protection/>
    </xf>
    <xf numFmtId="0" fontId="4" fillId="0" borderId="85" xfId="54" applyFont="1" applyFill="1" applyBorder="1" applyAlignment="1">
      <alignment horizontal="center"/>
      <protection/>
    </xf>
    <xf numFmtId="0" fontId="4" fillId="0" borderId="43" xfId="54" applyFont="1" applyFill="1" applyBorder="1" applyAlignment="1">
      <alignment horizontal="center"/>
      <protection/>
    </xf>
    <xf numFmtId="0" fontId="5" fillId="0" borderId="43" xfId="54" applyFont="1" applyFill="1" applyBorder="1" applyAlignment="1">
      <alignment horizontal="center"/>
      <protection/>
    </xf>
    <xf numFmtId="0" fontId="5" fillId="0" borderId="44" xfId="54" applyFont="1" applyFill="1" applyBorder="1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előirányzatmódosítás 06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68"/>
  <sheetViews>
    <sheetView view="pageBreakPreview" zoomScale="80" zoomScaleNormal="80" zoomScaleSheetLayoutView="80" zoomScalePageLayoutView="0" workbookViewId="0" topLeftCell="A1">
      <pane ySplit="7" topLeftCell="A14" activePane="bottomLeft" state="frozen"/>
      <selection pane="topLeft" activeCell="A1" sqref="A1"/>
      <selection pane="bottomLeft" activeCell="N55" sqref="N55"/>
    </sheetView>
  </sheetViews>
  <sheetFormatPr defaultColWidth="9.00390625" defaultRowHeight="12.75"/>
  <cols>
    <col min="1" max="1" width="37.875" style="88" customWidth="1"/>
    <col min="2" max="2" width="12.125" style="88" customWidth="1"/>
    <col min="3" max="3" width="8.875" style="88" customWidth="1"/>
    <col min="4" max="5" width="10.00390625" style="88" bestFit="1" customWidth="1"/>
    <col min="6" max="6" width="7.125" style="88" customWidth="1"/>
    <col min="7" max="7" width="8.75390625" style="88" bestFit="1" customWidth="1"/>
    <col min="8" max="8" width="8.00390625" style="88" bestFit="1" customWidth="1"/>
    <col min="9" max="9" width="11.375" style="88" bestFit="1" customWidth="1"/>
    <col min="10" max="10" width="10.00390625" style="88" bestFit="1" customWidth="1"/>
    <col min="11" max="11" width="7.375" style="88" customWidth="1"/>
    <col min="12" max="12" width="11.00390625" style="88" bestFit="1" customWidth="1"/>
    <col min="13" max="13" width="8.75390625" style="88" bestFit="1" customWidth="1"/>
    <col min="14" max="16" width="8.75390625" style="88" customWidth="1"/>
    <col min="17" max="17" width="11.25390625" style="88" customWidth="1"/>
    <col min="18" max="18" width="12.25390625" style="88" bestFit="1" customWidth="1"/>
    <col min="19" max="19" width="11.375" style="88" bestFit="1" customWidth="1"/>
    <col min="20" max="16384" width="9.125" style="1" customWidth="1"/>
  </cols>
  <sheetData>
    <row r="1" spans="13:19" ht="15">
      <c r="M1" s="137" t="s">
        <v>25</v>
      </c>
      <c r="N1" s="137"/>
      <c r="O1" s="137"/>
      <c r="P1" s="137"/>
      <c r="Q1" s="137"/>
      <c r="R1" s="137"/>
      <c r="S1" s="137"/>
    </row>
    <row r="2" spans="13:19" ht="12.75">
      <c r="M2" s="97"/>
      <c r="N2" s="97"/>
      <c r="O2" s="97"/>
      <c r="P2" s="97"/>
      <c r="Q2" s="97"/>
      <c r="R2" s="98"/>
      <c r="S2" s="98"/>
    </row>
    <row r="3" spans="1:19" ht="14.25">
      <c r="A3" s="136" t="s">
        <v>29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</row>
    <row r="4" spans="1:19" ht="15" thickBot="1">
      <c r="A4" s="136" t="s">
        <v>54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</row>
    <row r="5" spans="2:19" ht="14.25" thickBot="1">
      <c r="B5" s="138" t="s">
        <v>0</v>
      </c>
      <c r="C5" s="139"/>
      <c r="D5" s="139"/>
      <c r="E5" s="139"/>
      <c r="F5" s="139"/>
      <c r="G5" s="139"/>
      <c r="H5" s="139"/>
      <c r="I5" s="140"/>
      <c r="J5" s="138" t="s">
        <v>1</v>
      </c>
      <c r="K5" s="139"/>
      <c r="L5" s="139"/>
      <c r="M5" s="139"/>
      <c r="N5" s="139"/>
      <c r="O5" s="139"/>
      <c r="P5" s="139"/>
      <c r="Q5" s="139"/>
      <c r="R5" s="139"/>
      <c r="S5" s="140"/>
    </row>
    <row r="6" spans="1:19" ht="45" customHeight="1" thickBot="1">
      <c r="A6" s="99"/>
      <c r="B6" s="134" t="s">
        <v>2</v>
      </c>
      <c r="C6" s="134" t="s">
        <v>3</v>
      </c>
      <c r="D6" s="134" t="s">
        <v>4</v>
      </c>
      <c r="E6" s="130" t="s">
        <v>26</v>
      </c>
      <c r="F6" s="86" t="s">
        <v>16</v>
      </c>
      <c r="G6" s="134" t="s">
        <v>5</v>
      </c>
      <c r="H6" s="134" t="s">
        <v>27</v>
      </c>
      <c r="I6" s="134" t="s">
        <v>6</v>
      </c>
      <c r="J6" s="130" t="s">
        <v>7</v>
      </c>
      <c r="K6" s="87" t="s">
        <v>15</v>
      </c>
      <c r="L6" s="130" t="s">
        <v>8</v>
      </c>
      <c r="M6" s="130" t="s">
        <v>43</v>
      </c>
      <c r="N6" s="130" t="s">
        <v>21</v>
      </c>
      <c r="O6" s="132" t="s">
        <v>31</v>
      </c>
      <c r="P6" s="133"/>
      <c r="Q6" s="132" t="s">
        <v>38</v>
      </c>
      <c r="R6" s="133"/>
      <c r="S6" s="130" t="s">
        <v>6</v>
      </c>
    </row>
    <row r="7" spans="1:19" s="112" customFormat="1" ht="27.75" customHeight="1" thickBot="1">
      <c r="A7" s="99"/>
      <c r="B7" s="135"/>
      <c r="C7" s="135"/>
      <c r="D7" s="135"/>
      <c r="E7" s="131"/>
      <c r="F7" s="90" t="s">
        <v>14</v>
      </c>
      <c r="G7" s="135"/>
      <c r="H7" s="135"/>
      <c r="I7" s="135"/>
      <c r="J7" s="131"/>
      <c r="K7" s="91" t="s">
        <v>28</v>
      </c>
      <c r="L7" s="131"/>
      <c r="M7" s="131"/>
      <c r="N7" s="131"/>
      <c r="O7" s="87" t="s">
        <v>39</v>
      </c>
      <c r="P7" s="87" t="s">
        <v>40</v>
      </c>
      <c r="Q7" s="87" t="s">
        <v>39</v>
      </c>
      <c r="R7" s="87" t="s">
        <v>40</v>
      </c>
      <c r="S7" s="131"/>
    </row>
    <row r="8" spans="1:19" s="112" customFormat="1" ht="13.5" thickBot="1">
      <c r="A8" s="50" t="s">
        <v>9</v>
      </c>
      <c r="B8" s="51"/>
      <c r="C8" s="52"/>
      <c r="D8" s="52"/>
      <c r="E8" s="52"/>
      <c r="F8" s="52"/>
      <c r="G8" s="52"/>
      <c r="H8" s="52"/>
      <c r="I8" s="52"/>
      <c r="J8" s="53"/>
      <c r="K8" s="53"/>
      <c r="L8" s="54"/>
      <c r="M8" s="54"/>
      <c r="N8" s="54"/>
      <c r="O8" s="54"/>
      <c r="P8" s="54"/>
      <c r="Q8" s="54"/>
      <c r="R8" s="54"/>
      <c r="S8" s="55"/>
    </row>
    <row r="9" spans="1:19" s="112" customFormat="1" ht="13.5" thickBot="1">
      <c r="A9" s="7" t="s">
        <v>10</v>
      </c>
      <c r="B9" s="121">
        <v>136523</v>
      </c>
      <c r="C9" s="122">
        <v>30959</v>
      </c>
      <c r="D9" s="122">
        <v>150465</v>
      </c>
      <c r="E9" s="122">
        <v>0</v>
      </c>
      <c r="F9" s="122">
        <v>0</v>
      </c>
      <c r="G9" s="122">
        <v>0</v>
      </c>
      <c r="H9" s="123">
        <v>500</v>
      </c>
      <c r="I9" s="124">
        <f>SUM(B9:H9)</f>
        <v>318447</v>
      </c>
      <c r="J9" s="121">
        <v>80000</v>
      </c>
      <c r="K9" s="122">
        <v>0</v>
      </c>
      <c r="L9" s="122">
        <v>236871</v>
      </c>
      <c r="M9" s="122">
        <v>465</v>
      </c>
      <c r="N9" s="123">
        <v>0</v>
      </c>
      <c r="O9" s="123">
        <v>1111</v>
      </c>
      <c r="P9" s="123">
        <v>0</v>
      </c>
      <c r="Q9" s="123">
        <v>0</v>
      </c>
      <c r="R9" s="123">
        <v>0</v>
      </c>
      <c r="S9" s="124">
        <f>SUM(J9:R9)</f>
        <v>318447</v>
      </c>
    </row>
    <row r="10" spans="1:19" s="112" customFormat="1" ht="12.75">
      <c r="A10" s="127" t="s">
        <v>46</v>
      </c>
      <c r="B10" s="72">
        <v>1251</v>
      </c>
      <c r="C10" s="73">
        <v>270</v>
      </c>
      <c r="D10" s="73"/>
      <c r="E10" s="73"/>
      <c r="F10" s="73"/>
      <c r="G10" s="73"/>
      <c r="H10" s="74"/>
      <c r="I10" s="75">
        <f>SUM(B10:H10)</f>
        <v>1521</v>
      </c>
      <c r="J10" s="72"/>
      <c r="K10" s="73"/>
      <c r="L10" s="73"/>
      <c r="M10" s="73"/>
      <c r="N10" s="74"/>
      <c r="O10" s="74">
        <v>1521</v>
      </c>
      <c r="P10" s="74"/>
      <c r="Q10" s="74"/>
      <c r="R10" s="74"/>
      <c r="S10" s="75">
        <f>SUM(J10:R10)</f>
        <v>1521</v>
      </c>
    </row>
    <row r="11" spans="1:19" s="112" customFormat="1" ht="25.5">
      <c r="A11" s="128" t="s">
        <v>61</v>
      </c>
      <c r="B11" s="72"/>
      <c r="C11" s="73"/>
      <c r="D11" s="73"/>
      <c r="E11" s="73"/>
      <c r="F11" s="73"/>
      <c r="G11" s="73">
        <v>1100</v>
      </c>
      <c r="H11" s="74"/>
      <c r="I11" s="75">
        <f>SUM(B11:H11)</f>
        <v>1100</v>
      </c>
      <c r="J11" s="72"/>
      <c r="K11" s="73"/>
      <c r="L11" s="73">
        <v>1100</v>
      </c>
      <c r="M11" s="73"/>
      <c r="N11" s="74"/>
      <c r="O11" s="74"/>
      <c r="P11" s="74"/>
      <c r="Q11" s="74"/>
      <c r="R11" s="74"/>
      <c r="S11" s="75">
        <f>SUM(J11:R11)</f>
        <v>1100</v>
      </c>
    </row>
    <row r="12" spans="1:97" s="112" customFormat="1" ht="30" customHeight="1">
      <c r="A12" s="125" t="s">
        <v>51</v>
      </c>
      <c r="B12" s="72"/>
      <c r="C12" s="73"/>
      <c r="D12" s="73"/>
      <c r="E12" s="73"/>
      <c r="F12" s="73"/>
      <c r="G12" s="73"/>
      <c r="H12" s="74"/>
      <c r="I12" s="2">
        <f>SUM(B12:H12)</f>
        <v>0</v>
      </c>
      <c r="J12" s="72"/>
      <c r="K12" s="73"/>
      <c r="L12" s="73"/>
      <c r="M12" s="73"/>
      <c r="N12" s="74"/>
      <c r="O12" s="74"/>
      <c r="P12" s="74"/>
      <c r="Q12" s="74"/>
      <c r="R12" s="74"/>
      <c r="S12" s="2">
        <f>SUM(K12:R12)</f>
        <v>0</v>
      </c>
      <c r="T12" s="22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</row>
    <row r="13" spans="1:97" s="112" customFormat="1" ht="30" customHeight="1" thickBot="1">
      <c r="A13" s="125" t="s">
        <v>56</v>
      </c>
      <c r="B13" s="120">
        <v>599</v>
      </c>
      <c r="C13" s="118">
        <v>132</v>
      </c>
      <c r="D13" s="118"/>
      <c r="E13" s="118"/>
      <c r="F13" s="118"/>
      <c r="G13" s="118"/>
      <c r="H13" s="119"/>
      <c r="I13" s="2">
        <f>SUM(B13:H13)</f>
        <v>731</v>
      </c>
      <c r="J13" s="120"/>
      <c r="K13" s="118"/>
      <c r="L13" s="118">
        <v>731</v>
      </c>
      <c r="M13" s="118"/>
      <c r="N13" s="119"/>
      <c r="O13" s="119"/>
      <c r="P13" s="119"/>
      <c r="Q13" s="119"/>
      <c r="R13" s="119"/>
      <c r="S13" s="2">
        <f>SUM(K13:R13)</f>
        <v>731</v>
      </c>
      <c r="T13" s="22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</row>
    <row r="14" spans="1:97" s="114" customFormat="1" ht="22.5" customHeight="1" thickBot="1" thickTop="1">
      <c r="A14" s="9" t="s">
        <v>11</v>
      </c>
      <c r="B14" s="10">
        <f aca="true" t="shared" si="0" ref="B14:J14">SUM(B9:B13)</f>
        <v>138373</v>
      </c>
      <c r="C14" s="11">
        <f t="shared" si="0"/>
        <v>31361</v>
      </c>
      <c r="D14" s="11">
        <f t="shared" si="0"/>
        <v>150465</v>
      </c>
      <c r="E14" s="11">
        <f t="shared" si="0"/>
        <v>0</v>
      </c>
      <c r="F14" s="11">
        <f t="shared" si="0"/>
        <v>0</v>
      </c>
      <c r="G14" s="11">
        <f t="shared" si="0"/>
        <v>1100</v>
      </c>
      <c r="H14" s="11">
        <f t="shared" si="0"/>
        <v>500</v>
      </c>
      <c r="I14" s="13">
        <f t="shared" si="0"/>
        <v>321799</v>
      </c>
      <c r="J14" s="10">
        <f t="shared" si="0"/>
        <v>80000</v>
      </c>
      <c r="K14" s="10">
        <f aca="true" t="shared" si="1" ref="K14:R14">SUM(K9:K13)</f>
        <v>0</v>
      </c>
      <c r="L14" s="10">
        <f t="shared" si="1"/>
        <v>238702</v>
      </c>
      <c r="M14" s="10">
        <f t="shared" si="1"/>
        <v>465</v>
      </c>
      <c r="N14" s="10">
        <f t="shared" si="1"/>
        <v>0</v>
      </c>
      <c r="O14" s="10">
        <f t="shared" si="1"/>
        <v>2632</v>
      </c>
      <c r="P14" s="10">
        <f t="shared" si="1"/>
        <v>0</v>
      </c>
      <c r="Q14" s="10">
        <f t="shared" si="1"/>
        <v>0</v>
      </c>
      <c r="R14" s="10">
        <f t="shared" si="1"/>
        <v>0</v>
      </c>
      <c r="S14" s="13">
        <f>SUM(S9:S13)</f>
        <v>321799</v>
      </c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</row>
    <row r="15" spans="1:87" s="112" customFormat="1" ht="14.25" thickBot="1" thickTop="1">
      <c r="A15" s="21"/>
      <c r="B15" s="22"/>
      <c r="C15" s="22"/>
      <c r="D15" s="22"/>
      <c r="E15" s="22"/>
      <c r="F15" s="22"/>
      <c r="G15" s="22" t="s">
        <v>12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</row>
    <row r="16" spans="1:87" s="112" customFormat="1" ht="13.5" thickBot="1">
      <c r="A16" s="50" t="s">
        <v>60</v>
      </c>
      <c r="B16" s="56"/>
      <c r="C16" s="56"/>
      <c r="D16" s="56"/>
      <c r="E16" s="56"/>
      <c r="F16" s="56"/>
      <c r="G16" s="56"/>
      <c r="H16" s="56"/>
      <c r="I16" s="56" t="s">
        <v>12</v>
      </c>
      <c r="J16" s="56"/>
      <c r="K16" s="56"/>
      <c r="L16" s="56"/>
      <c r="M16" s="56"/>
      <c r="N16" s="56"/>
      <c r="O16" s="56"/>
      <c r="P16" s="56"/>
      <c r="Q16" s="56"/>
      <c r="R16" s="56"/>
      <c r="S16" s="57" t="s">
        <v>12</v>
      </c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</row>
    <row r="17" spans="1:87" s="112" customFormat="1" ht="13.5" thickBot="1">
      <c r="A17" s="7" t="s">
        <v>10</v>
      </c>
      <c r="B17" s="121">
        <v>15739</v>
      </c>
      <c r="C17" s="122">
        <v>3451</v>
      </c>
      <c r="D17" s="122">
        <v>13503</v>
      </c>
      <c r="E17" s="122">
        <v>0</v>
      </c>
      <c r="F17" s="122">
        <v>0</v>
      </c>
      <c r="G17" s="122">
        <v>0</v>
      </c>
      <c r="H17" s="123">
        <v>1000</v>
      </c>
      <c r="I17" s="124">
        <f aca="true" t="shared" si="2" ref="I17:I23">SUM(B17:H17)</f>
        <v>33693</v>
      </c>
      <c r="J17" s="121">
        <v>2000</v>
      </c>
      <c r="K17" s="122"/>
      <c r="L17" s="122">
        <v>30965</v>
      </c>
      <c r="M17" s="122">
        <v>3</v>
      </c>
      <c r="N17" s="123">
        <v>0</v>
      </c>
      <c r="O17" s="123">
        <v>725</v>
      </c>
      <c r="P17" s="123">
        <v>0</v>
      </c>
      <c r="Q17" s="123">
        <v>0</v>
      </c>
      <c r="R17" s="126">
        <v>0</v>
      </c>
      <c r="S17" s="14">
        <f aca="true" t="shared" si="3" ref="S17:S23">SUM(J17:R17)</f>
        <v>33693</v>
      </c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</row>
    <row r="18" spans="1:87" s="112" customFormat="1" ht="12.75">
      <c r="A18" s="128" t="s">
        <v>46</v>
      </c>
      <c r="B18" s="5">
        <v>1100</v>
      </c>
      <c r="C18" s="6">
        <v>280</v>
      </c>
      <c r="D18" s="6"/>
      <c r="E18" s="6"/>
      <c r="F18" s="6"/>
      <c r="G18" s="6"/>
      <c r="H18" s="8"/>
      <c r="I18" s="2">
        <f t="shared" si="2"/>
        <v>1380</v>
      </c>
      <c r="J18" s="5"/>
      <c r="K18" s="6"/>
      <c r="L18" s="6"/>
      <c r="M18" s="6"/>
      <c r="N18" s="8"/>
      <c r="O18" s="8">
        <v>1380</v>
      </c>
      <c r="P18" s="8"/>
      <c r="Q18" s="8"/>
      <c r="R18" s="8"/>
      <c r="S18" s="2">
        <f t="shared" si="3"/>
        <v>1380</v>
      </c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</row>
    <row r="19" spans="1:87" s="112" customFormat="1" ht="12.75">
      <c r="A19" s="125" t="s">
        <v>52</v>
      </c>
      <c r="B19" s="5"/>
      <c r="C19" s="8"/>
      <c r="D19" s="6"/>
      <c r="E19" s="5"/>
      <c r="F19" s="6"/>
      <c r="G19" s="6"/>
      <c r="H19" s="8"/>
      <c r="I19" s="2">
        <f t="shared" si="2"/>
        <v>0</v>
      </c>
      <c r="J19" s="5"/>
      <c r="K19" s="6"/>
      <c r="L19" s="6"/>
      <c r="M19" s="6"/>
      <c r="N19" s="8"/>
      <c r="O19" s="8"/>
      <c r="P19" s="8"/>
      <c r="Q19" s="8"/>
      <c r="R19" s="8"/>
      <c r="S19" s="2">
        <f t="shared" si="3"/>
        <v>0</v>
      </c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</row>
    <row r="20" spans="1:87" s="112" customFormat="1" ht="25.5">
      <c r="A20" s="125" t="s">
        <v>53</v>
      </c>
      <c r="B20" s="5"/>
      <c r="C20" s="8"/>
      <c r="D20" s="6"/>
      <c r="E20" s="5"/>
      <c r="F20" s="6"/>
      <c r="G20" s="6"/>
      <c r="H20" s="8"/>
      <c r="I20" s="2">
        <f t="shared" si="2"/>
        <v>0</v>
      </c>
      <c r="J20" s="5"/>
      <c r="K20" s="6"/>
      <c r="L20" s="6"/>
      <c r="M20" s="6"/>
      <c r="N20" s="8"/>
      <c r="O20" s="8"/>
      <c r="P20" s="8"/>
      <c r="Q20" s="8"/>
      <c r="R20" s="8"/>
      <c r="S20" s="2">
        <f t="shared" si="3"/>
        <v>0</v>
      </c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</row>
    <row r="21" spans="1:87" s="112" customFormat="1" ht="25.5">
      <c r="A21" s="125" t="s">
        <v>62</v>
      </c>
      <c r="B21" s="5">
        <v>389</v>
      </c>
      <c r="C21" s="8">
        <v>86</v>
      </c>
      <c r="D21" s="6"/>
      <c r="E21" s="5"/>
      <c r="F21" s="6"/>
      <c r="G21" s="6"/>
      <c r="H21" s="8"/>
      <c r="I21" s="2">
        <f t="shared" si="2"/>
        <v>475</v>
      </c>
      <c r="J21" s="5"/>
      <c r="K21" s="6"/>
      <c r="L21" s="6">
        <v>475</v>
      </c>
      <c r="M21" s="6"/>
      <c r="N21" s="8"/>
      <c r="O21" s="8"/>
      <c r="P21" s="8"/>
      <c r="Q21" s="8"/>
      <c r="R21" s="8"/>
      <c r="S21" s="2">
        <f t="shared" si="3"/>
        <v>475</v>
      </c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</row>
    <row r="22" spans="1:87" s="112" customFormat="1" ht="25.5">
      <c r="A22" s="125" t="s">
        <v>51</v>
      </c>
      <c r="B22" s="5"/>
      <c r="C22" s="8"/>
      <c r="D22" s="6"/>
      <c r="E22" s="5"/>
      <c r="F22" s="6"/>
      <c r="G22" s="6"/>
      <c r="H22" s="8"/>
      <c r="I22" s="2">
        <f t="shared" si="2"/>
        <v>0</v>
      </c>
      <c r="J22" s="5"/>
      <c r="K22" s="6"/>
      <c r="L22" s="6"/>
      <c r="M22" s="6"/>
      <c r="N22" s="8"/>
      <c r="O22" s="8"/>
      <c r="P22" s="8"/>
      <c r="Q22" s="8"/>
      <c r="R22" s="8"/>
      <c r="S22" s="2">
        <f t="shared" si="3"/>
        <v>0</v>
      </c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</row>
    <row r="23" spans="1:87" s="112" customFormat="1" ht="28.5" customHeight="1" thickBot="1">
      <c r="A23" s="125" t="s">
        <v>56</v>
      </c>
      <c r="B23" s="5">
        <v>85</v>
      </c>
      <c r="C23" s="6">
        <v>19</v>
      </c>
      <c r="D23" s="6"/>
      <c r="E23" s="6"/>
      <c r="F23" s="6"/>
      <c r="G23" s="6"/>
      <c r="H23" s="8"/>
      <c r="I23" s="2">
        <f t="shared" si="2"/>
        <v>104</v>
      </c>
      <c r="J23" s="5"/>
      <c r="K23" s="6"/>
      <c r="L23" s="6">
        <v>104</v>
      </c>
      <c r="M23" s="6"/>
      <c r="N23" s="8"/>
      <c r="O23" s="8"/>
      <c r="P23" s="8"/>
      <c r="Q23" s="8"/>
      <c r="R23" s="8"/>
      <c r="S23" s="2">
        <f t="shared" si="3"/>
        <v>104</v>
      </c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</row>
    <row r="24" spans="1:87" s="114" customFormat="1" ht="15" thickBot="1" thickTop="1">
      <c r="A24" s="9" t="s">
        <v>11</v>
      </c>
      <c r="B24" s="10">
        <f aca="true" t="shared" si="4" ref="B24:S24">SUM(B17:B23)</f>
        <v>17313</v>
      </c>
      <c r="C24" s="11">
        <f t="shared" si="4"/>
        <v>3836</v>
      </c>
      <c r="D24" s="11">
        <f t="shared" si="4"/>
        <v>13503</v>
      </c>
      <c r="E24" s="11">
        <f t="shared" si="4"/>
        <v>0</v>
      </c>
      <c r="F24" s="11">
        <f t="shared" si="4"/>
        <v>0</v>
      </c>
      <c r="G24" s="11">
        <f t="shared" si="4"/>
        <v>0</v>
      </c>
      <c r="H24" s="12">
        <f t="shared" si="4"/>
        <v>1000</v>
      </c>
      <c r="I24" s="13">
        <f t="shared" si="4"/>
        <v>35652</v>
      </c>
      <c r="J24" s="10">
        <f t="shared" si="4"/>
        <v>2000</v>
      </c>
      <c r="K24" s="11">
        <f t="shared" si="4"/>
        <v>0</v>
      </c>
      <c r="L24" s="11">
        <f t="shared" si="4"/>
        <v>31544</v>
      </c>
      <c r="M24" s="11">
        <f t="shared" si="4"/>
        <v>3</v>
      </c>
      <c r="N24" s="12">
        <f t="shared" si="4"/>
        <v>0</v>
      </c>
      <c r="O24" s="12">
        <f t="shared" si="4"/>
        <v>2105</v>
      </c>
      <c r="P24" s="12">
        <f t="shared" si="4"/>
        <v>0</v>
      </c>
      <c r="Q24" s="12">
        <f t="shared" si="4"/>
        <v>0</v>
      </c>
      <c r="R24" s="12">
        <f t="shared" si="4"/>
        <v>0</v>
      </c>
      <c r="S24" s="13">
        <f t="shared" si="4"/>
        <v>35652</v>
      </c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</row>
    <row r="25" spans="1:86" s="112" customFormat="1" ht="13.5" thickTop="1">
      <c r="A25" s="21"/>
      <c r="B25" s="22"/>
      <c r="C25" s="22"/>
      <c r="D25" s="22"/>
      <c r="E25" s="22"/>
      <c r="F25" s="22"/>
      <c r="G25" s="22"/>
      <c r="H25" s="22"/>
      <c r="I25" s="22" t="s">
        <v>12</v>
      </c>
      <c r="J25" s="22"/>
      <c r="K25" s="22"/>
      <c r="L25" s="22"/>
      <c r="M25" s="22"/>
      <c r="N25" s="22"/>
      <c r="O25" s="22"/>
      <c r="P25" s="22"/>
      <c r="Q25" s="22"/>
      <c r="R25" s="22"/>
      <c r="S25" s="23" t="s">
        <v>12</v>
      </c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</row>
    <row r="26" spans="1:86" s="112" customFormat="1" ht="12.75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</row>
    <row r="27" spans="1:86" s="112" customFormat="1" ht="13.5" thickBot="1">
      <c r="A27" s="33" t="s">
        <v>42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</row>
    <row r="28" spans="1:86" s="112" customFormat="1" ht="14.25" thickBot="1">
      <c r="A28" s="58" t="s">
        <v>20</v>
      </c>
      <c r="B28" s="56"/>
      <c r="C28" s="56"/>
      <c r="D28" s="56"/>
      <c r="E28" s="56"/>
      <c r="F28" s="56"/>
      <c r="G28" s="56"/>
      <c r="H28" s="56"/>
      <c r="I28" s="56" t="s">
        <v>12</v>
      </c>
      <c r="J28" s="56"/>
      <c r="K28" s="56"/>
      <c r="L28" s="56"/>
      <c r="M28" s="56"/>
      <c r="N28" s="56"/>
      <c r="O28" s="56"/>
      <c r="P28" s="56"/>
      <c r="Q28" s="56"/>
      <c r="R28" s="56"/>
      <c r="S28" s="57" t="s">
        <v>12</v>
      </c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</row>
    <row r="29" spans="1:86" s="112" customFormat="1" ht="13.5" thickBot="1">
      <c r="A29" s="115" t="s">
        <v>19</v>
      </c>
      <c r="B29" s="122">
        <v>59108</v>
      </c>
      <c r="C29" s="122">
        <v>12926</v>
      </c>
      <c r="D29" s="122">
        <v>5630</v>
      </c>
      <c r="E29" s="122">
        <v>0</v>
      </c>
      <c r="F29" s="122">
        <v>0</v>
      </c>
      <c r="G29" s="122">
        <v>0</v>
      </c>
      <c r="H29" s="123">
        <v>500</v>
      </c>
      <c r="I29" s="124">
        <f aca="true" t="shared" si="5" ref="I29:I34">SUM(B29:H29)</f>
        <v>78164</v>
      </c>
      <c r="J29" s="121">
        <v>0</v>
      </c>
      <c r="K29" s="122">
        <v>0</v>
      </c>
      <c r="L29" s="122">
        <v>77978</v>
      </c>
      <c r="M29" s="122">
        <v>130</v>
      </c>
      <c r="N29" s="122">
        <v>0</v>
      </c>
      <c r="O29" s="122">
        <v>56</v>
      </c>
      <c r="P29" s="122">
        <v>0</v>
      </c>
      <c r="Q29" s="122">
        <v>0</v>
      </c>
      <c r="R29" s="123">
        <v>0</v>
      </c>
      <c r="S29" s="124">
        <f aca="true" t="shared" si="6" ref="S29:S34">SUM(J29:R29)</f>
        <v>78164</v>
      </c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</row>
    <row r="30" spans="1:86" s="112" customFormat="1" ht="12.75">
      <c r="A30" s="127" t="s">
        <v>46</v>
      </c>
      <c r="B30" s="72">
        <v>491</v>
      </c>
      <c r="C30" s="73">
        <v>110</v>
      </c>
      <c r="D30" s="73"/>
      <c r="E30" s="73"/>
      <c r="F30" s="73"/>
      <c r="G30" s="73"/>
      <c r="H30" s="74"/>
      <c r="I30" s="75">
        <f t="shared" si="5"/>
        <v>601</v>
      </c>
      <c r="J30" s="72"/>
      <c r="K30" s="73"/>
      <c r="L30" s="73"/>
      <c r="M30" s="73"/>
      <c r="N30" s="74"/>
      <c r="O30" s="74">
        <v>601</v>
      </c>
      <c r="P30" s="74"/>
      <c r="Q30" s="74"/>
      <c r="R30" s="74"/>
      <c r="S30" s="75">
        <f t="shared" si="6"/>
        <v>601</v>
      </c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</row>
    <row r="31" spans="1:86" s="112" customFormat="1" ht="25.5">
      <c r="A31" s="128" t="s">
        <v>59</v>
      </c>
      <c r="B31" s="72"/>
      <c r="C31" s="73"/>
      <c r="D31" s="73">
        <v>100</v>
      </c>
      <c r="E31" s="73"/>
      <c r="F31" s="73"/>
      <c r="G31" s="73"/>
      <c r="H31" s="74"/>
      <c r="I31" s="75">
        <f t="shared" si="5"/>
        <v>100</v>
      </c>
      <c r="J31" s="72"/>
      <c r="K31" s="73"/>
      <c r="L31" s="73"/>
      <c r="M31" s="73"/>
      <c r="N31" s="74"/>
      <c r="O31" s="74">
        <v>100</v>
      </c>
      <c r="P31" s="74"/>
      <c r="Q31" s="74"/>
      <c r="R31" s="74"/>
      <c r="S31" s="75">
        <f t="shared" si="6"/>
        <v>100</v>
      </c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</row>
    <row r="32" spans="1:86" s="112" customFormat="1" ht="25.5">
      <c r="A32" s="125" t="s">
        <v>51</v>
      </c>
      <c r="B32" s="72"/>
      <c r="C32" s="73"/>
      <c r="D32" s="73"/>
      <c r="E32" s="73"/>
      <c r="F32" s="73"/>
      <c r="G32" s="73"/>
      <c r="H32" s="74"/>
      <c r="I32" s="75">
        <f t="shared" si="5"/>
        <v>0</v>
      </c>
      <c r="J32" s="72"/>
      <c r="K32" s="73"/>
      <c r="L32" s="73"/>
      <c r="M32" s="73"/>
      <c r="N32" s="74"/>
      <c r="O32" s="74"/>
      <c r="P32" s="74"/>
      <c r="Q32" s="74"/>
      <c r="R32" s="74"/>
      <c r="S32" s="75">
        <f t="shared" si="6"/>
        <v>0</v>
      </c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</row>
    <row r="33" spans="1:86" s="112" customFormat="1" ht="25.5">
      <c r="A33" s="125" t="s">
        <v>56</v>
      </c>
      <c r="B33" s="72">
        <v>60</v>
      </c>
      <c r="C33" s="73">
        <v>13</v>
      </c>
      <c r="D33" s="73"/>
      <c r="E33" s="73"/>
      <c r="F33" s="73"/>
      <c r="G33" s="73"/>
      <c r="H33" s="74"/>
      <c r="I33" s="75">
        <f t="shared" si="5"/>
        <v>73</v>
      </c>
      <c r="J33" s="72"/>
      <c r="K33" s="73"/>
      <c r="L33" s="73">
        <v>73</v>
      </c>
      <c r="M33" s="73"/>
      <c r="N33" s="74"/>
      <c r="O33" s="74"/>
      <c r="P33" s="74"/>
      <c r="Q33" s="74"/>
      <c r="R33" s="74"/>
      <c r="S33" s="75">
        <f t="shared" si="6"/>
        <v>73</v>
      </c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</row>
    <row r="34" spans="1:86" s="112" customFormat="1" ht="13.5" thickBot="1">
      <c r="A34" s="125" t="s">
        <v>52</v>
      </c>
      <c r="B34" s="5"/>
      <c r="C34" s="6"/>
      <c r="D34" s="6"/>
      <c r="E34" s="6"/>
      <c r="F34" s="6"/>
      <c r="G34" s="6"/>
      <c r="H34" s="8"/>
      <c r="I34" s="2">
        <f t="shared" si="5"/>
        <v>0</v>
      </c>
      <c r="J34" s="5"/>
      <c r="K34" s="6"/>
      <c r="L34" s="6"/>
      <c r="M34" s="6"/>
      <c r="N34" s="8"/>
      <c r="O34" s="8"/>
      <c r="P34" s="8"/>
      <c r="Q34" s="8"/>
      <c r="R34" s="8"/>
      <c r="S34" s="2">
        <f t="shared" si="6"/>
        <v>0</v>
      </c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</row>
    <row r="35" spans="1:86" s="112" customFormat="1" ht="14.25" thickBot="1" thickTop="1">
      <c r="A35" s="15" t="s">
        <v>11</v>
      </c>
      <c r="B35" s="45">
        <f aca="true" t="shared" si="7" ref="B35:S35">SUM(B29:B34)</f>
        <v>59659</v>
      </c>
      <c r="C35" s="18">
        <f t="shared" si="7"/>
        <v>13049</v>
      </c>
      <c r="D35" s="46">
        <f t="shared" si="7"/>
        <v>5730</v>
      </c>
      <c r="E35" s="18">
        <f t="shared" si="7"/>
        <v>0</v>
      </c>
      <c r="F35" s="46">
        <f t="shared" si="7"/>
        <v>0</v>
      </c>
      <c r="G35" s="18">
        <f t="shared" si="7"/>
        <v>0</v>
      </c>
      <c r="H35" s="20">
        <f t="shared" si="7"/>
        <v>500</v>
      </c>
      <c r="I35" s="16">
        <f t="shared" si="7"/>
        <v>78938</v>
      </c>
      <c r="J35" s="17">
        <f t="shared" si="7"/>
        <v>0</v>
      </c>
      <c r="K35" s="18">
        <f t="shared" si="7"/>
        <v>0</v>
      </c>
      <c r="L35" s="18">
        <f t="shared" si="7"/>
        <v>78051</v>
      </c>
      <c r="M35" s="18">
        <f t="shared" si="7"/>
        <v>130</v>
      </c>
      <c r="N35" s="18">
        <f t="shared" si="7"/>
        <v>0</v>
      </c>
      <c r="O35" s="18">
        <f t="shared" si="7"/>
        <v>757</v>
      </c>
      <c r="P35" s="18">
        <f t="shared" si="7"/>
        <v>0</v>
      </c>
      <c r="Q35" s="18">
        <f t="shared" si="7"/>
        <v>0</v>
      </c>
      <c r="R35" s="19">
        <f t="shared" si="7"/>
        <v>0</v>
      </c>
      <c r="S35" s="20">
        <f t="shared" si="7"/>
        <v>78938</v>
      </c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</row>
    <row r="36" spans="1:86" s="112" customFormat="1" ht="13.5" thickTop="1">
      <c r="A36" s="21"/>
      <c r="B36" s="22"/>
      <c r="C36" s="22"/>
      <c r="D36" s="22"/>
      <c r="E36" s="22"/>
      <c r="F36" s="22"/>
      <c r="G36" s="22"/>
      <c r="H36" s="22"/>
      <c r="I36" s="22" t="s">
        <v>12</v>
      </c>
      <c r="J36" s="22"/>
      <c r="K36" s="22"/>
      <c r="L36" s="22"/>
      <c r="M36" s="22"/>
      <c r="N36" s="22"/>
      <c r="O36" s="22"/>
      <c r="P36" s="22"/>
      <c r="Q36" s="22"/>
      <c r="R36" s="22"/>
      <c r="S36" s="23" t="s">
        <v>12</v>
      </c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</row>
    <row r="37" spans="1:86" s="112" customFormat="1" ht="12.75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6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</row>
    <row r="38" spans="1:19" s="112" customFormat="1" ht="12.75">
      <c r="A38" s="21"/>
      <c r="B38" s="22"/>
      <c r="C38" s="22"/>
      <c r="D38" s="22"/>
      <c r="E38" s="22"/>
      <c r="F38" s="22"/>
      <c r="G38" s="22"/>
      <c r="H38" s="22"/>
      <c r="I38" s="22" t="s">
        <v>12</v>
      </c>
      <c r="J38" s="22"/>
      <c r="K38" s="22"/>
      <c r="L38" s="22"/>
      <c r="M38" s="22"/>
      <c r="N38" s="22"/>
      <c r="O38" s="22"/>
      <c r="P38" s="22"/>
      <c r="Q38" s="22"/>
      <c r="R38" s="22"/>
      <c r="S38" s="23" t="s">
        <v>12</v>
      </c>
    </row>
    <row r="39" spans="1:19" s="112" customFormat="1" ht="13.5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2"/>
    </row>
    <row r="40" spans="1:19" s="112" customFormat="1" ht="12.75">
      <c r="A40" s="33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3" t="s">
        <v>12</v>
      </c>
    </row>
    <row r="41" spans="1:19" s="112" customFormat="1" ht="12.75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3"/>
    </row>
    <row r="42" spans="1:19" s="112" customFormat="1" ht="13.5" thickBot="1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3"/>
    </row>
    <row r="43" spans="1:19" s="112" customFormat="1" ht="14.25" thickBot="1" thickTop="1">
      <c r="A43" s="34" t="s">
        <v>30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6"/>
    </row>
    <row r="44" spans="1:19" s="112" customFormat="1" ht="14.25" thickBot="1">
      <c r="A44" s="58" t="s">
        <v>34</v>
      </c>
      <c r="B44" s="56"/>
      <c r="C44" s="56"/>
      <c r="D44" s="56"/>
      <c r="E44" s="56"/>
      <c r="F44" s="56"/>
      <c r="G44" s="56"/>
      <c r="H44" s="56"/>
      <c r="I44" s="56" t="s">
        <v>12</v>
      </c>
      <c r="J44" s="56"/>
      <c r="K44" s="56"/>
      <c r="L44" s="56"/>
      <c r="M44" s="56"/>
      <c r="N44" s="56"/>
      <c r="O44" s="56"/>
      <c r="P44" s="56"/>
      <c r="Q44" s="56"/>
      <c r="R44" s="56"/>
      <c r="S44" s="27" t="s">
        <v>12</v>
      </c>
    </row>
    <row r="45" spans="1:19" s="112" customFormat="1" ht="13.5" thickBot="1">
      <c r="A45" s="7" t="s">
        <v>19</v>
      </c>
      <c r="B45" s="121">
        <v>30459</v>
      </c>
      <c r="C45" s="122">
        <v>6324</v>
      </c>
      <c r="D45" s="122">
        <v>1249</v>
      </c>
      <c r="E45" s="122">
        <v>0</v>
      </c>
      <c r="F45" s="122">
        <v>0</v>
      </c>
      <c r="G45" s="122">
        <v>0</v>
      </c>
      <c r="H45" s="123">
        <v>0</v>
      </c>
      <c r="I45" s="124">
        <f aca="true" t="shared" si="8" ref="I45:I50">SUM(B45:H45)</f>
        <v>38032</v>
      </c>
      <c r="J45" s="121">
        <v>3000</v>
      </c>
      <c r="K45" s="122">
        <v>0</v>
      </c>
      <c r="L45" s="122">
        <v>34782</v>
      </c>
      <c r="M45" s="122">
        <v>0</v>
      </c>
      <c r="N45" s="123">
        <v>0</v>
      </c>
      <c r="O45" s="123">
        <v>250</v>
      </c>
      <c r="P45" s="123">
        <v>0</v>
      </c>
      <c r="Q45" s="123">
        <v>0</v>
      </c>
      <c r="R45" s="123">
        <v>0</v>
      </c>
      <c r="S45" s="124">
        <f aca="true" t="shared" si="9" ref="S45:S50">SUM(J45:R45)</f>
        <v>38032</v>
      </c>
    </row>
    <row r="46" spans="1:19" s="112" customFormat="1" ht="25.5">
      <c r="A46" s="129" t="s">
        <v>45</v>
      </c>
      <c r="B46" s="5">
        <v>132</v>
      </c>
      <c r="C46" s="76">
        <v>30</v>
      </c>
      <c r="D46" s="76"/>
      <c r="E46" s="76"/>
      <c r="F46" s="76"/>
      <c r="G46" s="76"/>
      <c r="H46" s="77"/>
      <c r="I46" s="2">
        <f t="shared" si="8"/>
        <v>162</v>
      </c>
      <c r="J46" s="78"/>
      <c r="K46" s="76"/>
      <c r="L46" s="76"/>
      <c r="M46" s="76"/>
      <c r="N46" s="77"/>
      <c r="O46" s="77">
        <v>162</v>
      </c>
      <c r="P46" s="77"/>
      <c r="Q46" s="77"/>
      <c r="R46" s="77"/>
      <c r="S46" s="3">
        <f t="shared" si="9"/>
        <v>162</v>
      </c>
    </row>
    <row r="47" spans="1:19" s="112" customFormat="1" ht="26.25" customHeight="1">
      <c r="A47" s="125" t="s">
        <v>51</v>
      </c>
      <c r="B47" s="5"/>
      <c r="C47" s="6"/>
      <c r="D47" s="6"/>
      <c r="E47" s="6"/>
      <c r="F47" s="6"/>
      <c r="G47" s="6"/>
      <c r="H47" s="8"/>
      <c r="I47" s="2">
        <f t="shared" si="8"/>
        <v>0</v>
      </c>
      <c r="J47" s="5"/>
      <c r="K47" s="6"/>
      <c r="L47" s="6"/>
      <c r="M47" s="6"/>
      <c r="N47" s="8"/>
      <c r="O47" s="8"/>
      <c r="P47" s="8"/>
      <c r="Q47" s="8"/>
      <c r="R47" s="8"/>
      <c r="S47" s="2">
        <f t="shared" si="9"/>
        <v>0</v>
      </c>
    </row>
    <row r="48" spans="1:19" s="112" customFormat="1" ht="26.25" customHeight="1">
      <c r="A48" s="125" t="s">
        <v>56</v>
      </c>
      <c r="B48" s="5">
        <v>127</v>
      </c>
      <c r="C48" s="76">
        <v>28</v>
      </c>
      <c r="D48" s="76"/>
      <c r="E48" s="76"/>
      <c r="F48" s="76"/>
      <c r="G48" s="76"/>
      <c r="H48" s="77"/>
      <c r="I48" s="2">
        <f t="shared" si="8"/>
        <v>155</v>
      </c>
      <c r="J48" s="78"/>
      <c r="K48" s="76"/>
      <c r="L48" s="76">
        <v>155</v>
      </c>
      <c r="M48" s="76"/>
      <c r="N48" s="77"/>
      <c r="O48" s="77"/>
      <c r="P48" s="77"/>
      <c r="Q48" s="77"/>
      <c r="R48" s="77"/>
      <c r="S48" s="2">
        <f t="shared" si="9"/>
        <v>155</v>
      </c>
    </row>
    <row r="49" spans="1:19" s="112" customFormat="1" ht="25.5">
      <c r="A49" s="125" t="s">
        <v>57</v>
      </c>
      <c r="B49" s="5"/>
      <c r="C49" s="76"/>
      <c r="D49" s="76"/>
      <c r="E49" s="76"/>
      <c r="F49" s="76"/>
      <c r="G49" s="76"/>
      <c r="H49" s="77"/>
      <c r="I49" s="2">
        <f t="shared" si="8"/>
        <v>0</v>
      </c>
      <c r="J49" s="78"/>
      <c r="K49" s="76"/>
      <c r="L49" s="76"/>
      <c r="M49" s="76"/>
      <c r="N49" s="77"/>
      <c r="O49" s="77"/>
      <c r="P49" s="77"/>
      <c r="Q49" s="77"/>
      <c r="R49" s="77"/>
      <c r="S49" s="2">
        <f t="shared" si="9"/>
        <v>0</v>
      </c>
    </row>
    <row r="50" spans="1:19" s="112" customFormat="1" ht="26.25" thickBot="1">
      <c r="A50" s="125" t="s">
        <v>58</v>
      </c>
      <c r="B50" s="5">
        <v>1282</v>
      </c>
      <c r="C50" s="76">
        <v>282</v>
      </c>
      <c r="D50" s="76"/>
      <c r="E50" s="76"/>
      <c r="F50" s="76"/>
      <c r="G50" s="76"/>
      <c r="H50" s="77"/>
      <c r="I50" s="2">
        <f t="shared" si="8"/>
        <v>1564</v>
      </c>
      <c r="J50" s="78"/>
      <c r="K50" s="76"/>
      <c r="L50" s="76">
        <v>1564</v>
      </c>
      <c r="M50" s="76"/>
      <c r="N50" s="77"/>
      <c r="O50" s="77"/>
      <c r="P50" s="77"/>
      <c r="Q50" s="77"/>
      <c r="R50" s="77"/>
      <c r="S50" s="2">
        <f t="shared" si="9"/>
        <v>1564</v>
      </c>
    </row>
    <row r="51" spans="1:19" s="112" customFormat="1" ht="14.25" thickBot="1" thickTop="1">
      <c r="A51" s="37" t="s">
        <v>36</v>
      </c>
      <c r="B51" s="38">
        <f aca="true" t="shared" si="10" ref="B51:S51">SUM(B45:B50)</f>
        <v>32000</v>
      </c>
      <c r="C51" s="39">
        <f t="shared" si="10"/>
        <v>6664</v>
      </c>
      <c r="D51" s="39">
        <f t="shared" si="10"/>
        <v>1249</v>
      </c>
      <c r="E51" s="39">
        <f t="shared" si="10"/>
        <v>0</v>
      </c>
      <c r="F51" s="39">
        <f t="shared" si="10"/>
        <v>0</v>
      </c>
      <c r="G51" s="39">
        <f t="shared" si="10"/>
        <v>0</v>
      </c>
      <c r="H51" s="40">
        <f t="shared" si="10"/>
        <v>0</v>
      </c>
      <c r="I51" s="41">
        <f t="shared" si="10"/>
        <v>39913</v>
      </c>
      <c r="J51" s="38">
        <f t="shared" si="10"/>
        <v>3000</v>
      </c>
      <c r="K51" s="39">
        <f t="shared" si="10"/>
        <v>0</v>
      </c>
      <c r="L51" s="39">
        <f t="shared" si="10"/>
        <v>36501</v>
      </c>
      <c r="M51" s="39">
        <f t="shared" si="10"/>
        <v>0</v>
      </c>
      <c r="N51" s="39">
        <f t="shared" si="10"/>
        <v>0</v>
      </c>
      <c r="O51" s="39">
        <f t="shared" si="10"/>
        <v>412</v>
      </c>
      <c r="P51" s="39">
        <f t="shared" si="10"/>
        <v>0</v>
      </c>
      <c r="Q51" s="39">
        <f t="shared" si="10"/>
        <v>0</v>
      </c>
      <c r="R51" s="40">
        <f t="shared" si="10"/>
        <v>0</v>
      </c>
      <c r="S51" s="42">
        <f t="shared" si="10"/>
        <v>39913</v>
      </c>
    </row>
    <row r="52" spans="1:19" s="112" customFormat="1" ht="15" thickBot="1" thickTop="1">
      <c r="A52" s="30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2"/>
    </row>
    <row r="53" spans="1:19" s="112" customFormat="1" ht="14.25" thickBot="1">
      <c r="A53" s="58" t="s">
        <v>33</v>
      </c>
      <c r="B53" s="56"/>
      <c r="C53" s="56"/>
      <c r="D53" s="56"/>
      <c r="E53" s="56"/>
      <c r="F53" s="56"/>
      <c r="G53" s="56"/>
      <c r="H53" s="56"/>
      <c r="I53" s="56" t="s">
        <v>12</v>
      </c>
      <c r="J53" s="56"/>
      <c r="K53" s="56"/>
      <c r="L53" s="56"/>
      <c r="M53" s="56"/>
      <c r="N53" s="56"/>
      <c r="O53" s="56"/>
      <c r="P53" s="56"/>
      <c r="Q53" s="56"/>
      <c r="R53" s="56"/>
      <c r="S53" s="27" t="s">
        <v>12</v>
      </c>
    </row>
    <row r="54" spans="1:19" s="112" customFormat="1" ht="13.5" thickBot="1">
      <c r="A54" s="7" t="s">
        <v>19</v>
      </c>
      <c r="B54" s="121">
        <v>114722</v>
      </c>
      <c r="C54" s="122">
        <v>25049</v>
      </c>
      <c r="D54" s="122">
        <v>15764</v>
      </c>
      <c r="E54" s="122">
        <v>0</v>
      </c>
      <c r="F54" s="122">
        <v>0</v>
      </c>
      <c r="G54" s="122">
        <v>4000</v>
      </c>
      <c r="H54" s="123">
        <v>500</v>
      </c>
      <c r="I54" s="124">
        <f>SUM(B54:H54)</f>
        <v>160035</v>
      </c>
      <c r="J54" s="121">
        <v>4500</v>
      </c>
      <c r="K54" s="122">
        <v>0</v>
      </c>
      <c r="L54" s="122">
        <v>154772</v>
      </c>
      <c r="M54" s="122">
        <v>513</v>
      </c>
      <c r="N54" s="123">
        <v>0</v>
      </c>
      <c r="O54" s="123">
        <v>250</v>
      </c>
      <c r="P54" s="123">
        <v>0</v>
      </c>
      <c r="Q54" s="123">
        <v>0</v>
      </c>
      <c r="R54" s="123">
        <v>0</v>
      </c>
      <c r="S54" s="124">
        <f>SUM(J54:R54)</f>
        <v>160035</v>
      </c>
    </row>
    <row r="55" spans="1:19" s="112" customFormat="1" ht="25.5">
      <c r="A55" s="129" t="s">
        <v>50</v>
      </c>
      <c r="B55" s="5">
        <v>134</v>
      </c>
      <c r="C55" s="76">
        <v>30</v>
      </c>
      <c r="D55" s="76"/>
      <c r="E55" s="76"/>
      <c r="F55" s="76"/>
      <c r="G55" s="76"/>
      <c r="H55" s="77"/>
      <c r="I55" s="2">
        <f>SUM(B55:H55)</f>
        <v>164</v>
      </c>
      <c r="J55" s="78"/>
      <c r="K55" s="76"/>
      <c r="L55" s="76"/>
      <c r="M55" s="76"/>
      <c r="N55" s="77"/>
      <c r="O55" s="77">
        <v>164</v>
      </c>
      <c r="P55" s="77"/>
      <c r="Q55" s="77"/>
      <c r="R55" s="77"/>
      <c r="S55" s="3">
        <f>SUM(J55:R55)</f>
        <v>164</v>
      </c>
    </row>
    <row r="56" spans="1:19" s="112" customFormat="1" ht="12.75">
      <c r="A56" s="125" t="s">
        <v>52</v>
      </c>
      <c r="B56" s="5"/>
      <c r="C56" s="76"/>
      <c r="D56" s="76"/>
      <c r="E56" s="76"/>
      <c r="F56" s="76"/>
      <c r="G56" s="76"/>
      <c r="H56" s="77"/>
      <c r="I56" s="2">
        <f>SUM(B56:H56)</f>
        <v>0</v>
      </c>
      <c r="J56" s="78"/>
      <c r="K56" s="76"/>
      <c r="L56" s="76"/>
      <c r="M56" s="76"/>
      <c r="N56" s="77"/>
      <c r="O56" s="77"/>
      <c r="P56" s="77"/>
      <c r="Q56" s="77"/>
      <c r="R56" s="77"/>
      <c r="S56" s="3">
        <f>SUM(J56:R56)</f>
        <v>0</v>
      </c>
    </row>
    <row r="57" spans="1:19" s="112" customFormat="1" ht="25.5">
      <c r="A57" s="125" t="s">
        <v>51</v>
      </c>
      <c r="B57" s="5"/>
      <c r="C57" s="6"/>
      <c r="D57" s="6"/>
      <c r="E57" s="6"/>
      <c r="F57" s="6"/>
      <c r="G57" s="6"/>
      <c r="H57" s="8"/>
      <c r="I57" s="2">
        <f>SUM(B57:H57)</f>
        <v>0</v>
      </c>
      <c r="J57" s="5"/>
      <c r="K57" s="6"/>
      <c r="L57" s="6"/>
      <c r="M57" s="6"/>
      <c r="N57" s="8"/>
      <c r="O57" s="8"/>
      <c r="P57" s="8"/>
      <c r="Q57" s="8"/>
      <c r="R57" s="8"/>
      <c r="S57" s="2">
        <f>SUM(J57:R57)</f>
        <v>0</v>
      </c>
    </row>
    <row r="58" spans="1:19" s="112" customFormat="1" ht="28.5" customHeight="1" thickBot="1">
      <c r="A58" s="125" t="s">
        <v>56</v>
      </c>
      <c r="B58" s="5">
        <v>4</v>
      </c>
      <c r="C58" s="6">
        <v>1</v>
      </c>
      <c r="D58" s="6"/>
      <c r="E58" s="6"/>
      <c r="F58" s="6"/>
      <c r="G58" s="6"/>
      <c r="H58" s="8"/>
      <c r="I58" s="2">
        <f>SUM(B58:H58)</f>
        <v>5</v>
      </c>
      <c r="J58" s="5"/>
      <c r="K58" s="6"/>
      <c r="L58" s="6">
        <v>5</v>
      </c>
      <c r="M58" s="6"/>
      <c r="N58" s="8"/>
      <c r="O58" s="8"/>
      <c r="P58" s="8"/>
      <c r="Q58" s="8"/>
      <c r="R58" s="8"/>
      <c r="S58" s="2">
        <f>SUM(J58:R58)</f>
        <v>5</v>
      </c>
    </row>
    <row r="59" spans="1:19" s="112" customFormat="1" ht="14.25" thickBot="1" thickTop="1">
      <c r="A59" s="37" t="s">
        <v>35</v>
      </c>
      <c r="B59" s="39">
        <f aca="true" t="shared" si="11" ref="B59:S59">SUM(B54:B58)</f>
        <v>114860</v>
      </c>
      <c r="C59" s="39">
        <f t="shared" si="11"/>
        <v>25080</v>
      </c>
      <c r="D59" s="39">
        <f t="shared" si="11"/>
        <v>15764</v>
      </c>
      <c r="E59" s="39">
        <f t="shared" si="11"/>
        <v>0</v>
      </c>
      <c r="F59" s="39">
        <f t="shared" si="11"/>
        <v>0</v>
      </c>
      <c r="G59" s="39">
        <f t="shared" si="11"/>
        <v>4000</v>
      </c>
      <c r="H59" s="40">
        <f t="shared" si="11"/>
        <v>500</v>
      </c>
      <c r="I59" s="41">
        <f t="shared" si="11"/>
        <v>160204</v>
      </c>
      <c r="J59" s="38">
        <f t="shared" si="11"/>
        <v>4500</v>
      </c>
      <c r="K59" s="39">
        <f t="shared" si="11"/>
        <v>0</v>
      </c>
      <c r="L59" s="39">
        <f t="shared" si="11"/>
        <v>154777</v>
      </c>
      <c r="M59" s="39">
        <f t="shared" si="11"/>
        <v>513</v>
      </c>
      <c r="N59" s="39">
        <f t="shared" si="11"/>
        <v>0</v>
      </c>
      <c r="O59" s="39">
        <f t="shared" si="11"/>
        <v>414</v>
      </c>
      <c r="P59" s="39">
        <f t="shared" si="11"/>
        <v>0</v>
      </c>
      <c r="Q59" s="39">
        <f t="shared" si="11"/>
        <v>0</v>
      </c>
      <c r="R59" s="40">
        <f t="shared" si="11"/>
        <v>0</v>
      </c>
      <c r="S59" s="42">
        <f t="shared" si="11"/>
        <v>160204</v>
      </c>
    </row>
    <row r="60" spans="1:19" s="112" customFormat="1" ht="14.25" thickBot="1" thickTop="1">
      <c r="A60" s="28" t="s">
        <v>37</v>
      </c>
      <c r="B60" s="29">
        <f aca="true" t="shared" si="12" ref="B60:S60">B51+B59</f>
        <v>146860</v>
      </c>
      <c r="C60" s="29">
        <f t="shared" si="12"/>
        <v>31744</v>
      </c>
      <c r="D60" s="29">
        <f t="shared" si="12"/>
        <v>17013</v>
      </c>
      <c r="E60" s="29">
        <f t="shared" si="12"/>
        <v>0</v>
      </c>
      <c r="F60" s="29">
        <f t="shared" si="12"/>
        <v>0</v>
      </c>
      <c r="G60" s="29">
        <f t="shared" si="12"/>
        <v>4000</v>
      </c>
      <c r="H60" s="29">
        <f t="shared" si="12"/>
        <v>500</v>
      </c>
      <c r="I60" s="29">
        <f t="shared" si="12"/>
        <v>200117</v>
      </c>
      <c r="J60" s="29">
        <f t="shared" si="12"/>
        <v>7500</v>
      </c>
      <c r="K60" s="29">
        <f t="shared" si="12"/>
        <v>0</v>
      </c>
      <c r="L60" s="29">
        <f t="shared" si="12"/>
        <v>191278</v>
      </c>
      <c r="M60" s="29">
        <f t="shared" si="12"/>
        <v>513</v>
      </c>
      <c r="N60" s="29">
        <f t="shared" si="12"/>
        <v>0</v>
      </c>
      <c r="O60" s="29">
        <f t="shared" si="12"/>
        <v>826</v>
      </c>
      <c r="P60" s="29">
        <f t="shared" si="12"/>
        <v>0</v>
      </c>
      <c r="Q60" s="29">
        <f t="shared" si="12"/>
        <v>0</v>
      </c>
      <c r="R60" s="29">
        <f t="shared" si="12"/>
        <v>0</v>
      </c>
      <c r="S60" s="29">
        <f t="shared" si="12"/>
        <v>200117</v>
      </c>
    </row>
    <row r="61" spans="1:19" s="112" customFormat="1" ht="13.5">
      <c r="A61" s="30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2"/>
    </row>
    <row r="62" spans="1:19" s="112" customFormat="1" ht="13.5">
      <c r="A62" s="30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2"/>
    </row>
    <row r="63" spans="1:19" ht="13.5" thickBot="1">
      <c r="A63" s="21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3"/>
    </row>
    <row r="64" spans="1:19" ht="14.25" thickBot="1" thickTop="1">
      <c r="A64" s="59" t="s">
        <v>47</v>
      </c>
      <c r="B64" s="60">
        <f aca="true" t="shared" si="13" ref="B64:S64">B9+B17+B29+B45+B54</f>
        <v>356551</v>
      </c>
      <c r="C64" s="60">
        <f t="shared" si="13"/>
        <v>78709</v>
      </c>
      <c r="D64" s="60">
        <f t="shared" si="13"/>
        <v>186611</v>
      </c>
      <c r="E64" s="60">
        <f t="shared" si="13"/>
        <v>0</v>
      </c>
      <c r="F64" s="60">
        <f t="shared" si="13"/>
        <v>0</v>
      </c>
      <c r="G64" s="60">
        <f t="shared" si="13"/>
        <v>4000</v>
      </c>
      <c r="H64" s="60">
        <f t="shared" si="13"/>
        <v>2500</v>
      </c>
      <c r="I64" s="60">
        <f t="shared" si="13"/>
        <v>628371</v>
      </c>
      <c r="J64" s="60">
        <f t="shared" si="13"/>
        <v>89500</v>
      </c>
      <c r="K64" s="60">
        <f t="shared" si="13"/>
        <v>0</v>
      </c>
      <c r="L64" s="60">
        <f t="shared" si="13"/>
        <v>535368</v>
      </c>
      <c r="M64" s="60">
        <f t="shared" si="13"/>
        <v>1111</v>
      </c>
      <c r="N64" s="60">
        <f t="shared" si="13"/>
        <v>0</v>
      </c>
      <c r="O64" s="60">
        <f t="shared" si="13"/>
        <v>2392</v>
      </c>
      <c r="P64" s="60">
        <f t="shared" si="13"/>
        <v>0</v>
      </c>
      <c r="Q64" s="60">
        <f t="shared" si="13"/>
        <v>0</v>
      </c>
      <c r="R64" s="60">
        <f t="shared" si="13"/>
        <v>0</v>
      </c>
      <c r="S64" s="60">
        <f t="shared" si="13"/>
        <v>628371</v>
      </c>
    </row>
    <row r="65" spans="1:19" ht="14.25" thickBot="1" thickTop="1">
      <c r="A65" s="59" t="s">
        <v>41</v>
      </c>
      <c r="B65" s="60">
        <f aca="true" t="shared" si="14" ref="B65:S65">SUM(B14,B24,B35,B60)</f>
        <v>362205</v>
      </c>
      <c r="C65" s="60">
        <f t="shared" si="14"/>
        <v>79990</v>
      </c>
      <c r="D65" s="60">
        <f t="shared" si="14"/>
        <v>186711</v>
      </c>
      <c r="E65" s="60">
        <f t="shared" si="14"/>
        <v>0</v>
      </c>
      <c r="F65" s="60">
        <f t="shared" si="14"/>
        <v>0</v>
      </c>
      <c r="G65" s="60">
        <f t="shared" si="14"/>
        <v>5100</v>
      </c>
      <c r="H65" s="60">
        <f t="shared" si="14"/>
        <v>2500</v>
      </c>
      <c r="I65" s="60">
        <f t="shared" si="14"/>
        <v>636506</v>
      </c>
      <c r="J65" s="60">
        <f t="shared" si="14"/>
        <v>89500</v>
      </c>
      <c r="K65" s="60">
        <f t="shared" si="14"/>
        <v>0</v>
      </c>
      <c r="L65" s="60">
        <f t="shared" si="14"/>
        <v>539575</v>
      </c>
      <c r="M65" s="60">
        <f t="shared" si="14"/>
        <v>1111</v>
      </c>
      <c r="N65" s="60">
        <f t="shared" si="14"/>
        <v>0</v>
      </c>
      <c r="O65" s="60">
        <f t="shared" si="14"/>
        <v>6320</v>
      </c>
      <c r="P65" s="60">
        <f t="shared" si="14"/>
        <v>0</v>
      </c>
      <c r="Q65" s="60">
        <f t="shared" si="14"/>
        <v>0</v>
      </c>
      <c r="R65" s="60">
        <f t="shared" si="14"/>
        <v>0</v>
      </c>
      <c r="S65" s="60">
        <f t="shared" si="14"/>
        <v>636506</v>
      </c>
    </row>
    <row r="66" spans="1:19" ht="13.5" thickTop="1">
      <c r="A66" s="110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</row>
    <row r="67" spans="2:19" ht="12.75"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</row>
    <row r="68" ht="12.75">
      <c r="L68" s="111"/>
    </row>
  </sheetData>
  <sheetProtection/>
  <mergeCells count="19">
    <mergeCell ref="A3:S3"/>
    <mergeCell ref="A4:S4"/>
    <mergeCell ref="M1:S1"/>
    <mergeCell ref="G6:G7"/>
    <mergeCell ref="H6:H7"/>
    <mergeCell ref="I6:I7"/>
    <mergeCell ref="J6:J7"/>
    <mergeCell ref="B5:I5"/>
    <mergeCell ref="J5:S5"/>
    <mergeCell ref="L6:L7"/>
    <mergeCell ref="S6:S7"/>
    <mergeCell ref="Q6:R6"/>
    <mergeCell ref="B6:B7"/>
    <mergeCell ref="C6:C7"/>
    <mergeCell ref="D6:D7"/>
    <mergeCell ref="E6:E7"/>
    <mergeCell ref="N6:N7"/>
    <mergeCell ref="O6:P6"/>
    <mergeCell ref="M6:M7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landscape" paperSize="9" scale="69" r:id="rId1"/>
  <rowBreaks count="1" manualBreakCount="1">
    <brk id="38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tabSelected="1" view="pageBreakPreview" zoomScale="60" zoomScalePageLayoutView="0" workbookViewId="0" topLeftCell="A1">
      <selection activeCell="M10" sqref="M10"/>
    </sheetView>
  </sheetViews>
  <sheetFormatPr defaultColWidth="9.00390625" defaultRowHeight="12.75"/>
  <cols>
    <col min="1" max="1" width="33.625" style="109" bestFit="1" customWidth="1"/>
    <col min="2" max="16" width="9.125" style="109" customWidth="1"/>
    <col min="17" max="17" width="9.875" style="109" customWidth="1"/>
    <col min="18" max="18" width="9.125" style="109" customWidth="1"/>
  </cols>
  <sheetData>
    <row r="1" spans="1:18" s="4" customFormat="1" ht="15.7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44" t="s">
        <v>32</v>
      </c>
      <c r="L1" s="144"/>
      <c r="M1" s="144"/>
      <c r="N1" s="144"/>
      <c r="O1" s="144"/>
      <c r="P1" s="144"/>
      <c r="Q1" s="144"/>
      <c r="R1" s="144"/>
    </row>
    <row r="2" spans="1:18" ht="14.25">
      <c r="A2" s="136" t="s">
        <v>55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</row>
    <row r="3" spans="1:18" ht="13.5" thickBo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1:18" ht="14.25" thickBot="1">
      <c r="A4" s="85"/>
      <c r="B4" s="146" t="s">
        <v>0</v>
      </c>
      <c r="C4" s="147"/>
      <c r="D4" s="147"/>
      <c r="E4" s="147"/>
      <c r="F4" s="147"/>
      <c r="G4" s="147"/>
      <c r="H4" s="147"/>
      <c r="I4" s="147"/>
      <c r="J4" s="146" t="s">
        <v>1</v>
      </c>
      <c r="K4" s="147"/>
      <c r="L4" s="148"/>
      <c r="M4" s="148"/>
      <c r="N4" s="148"/>
      <c r="O4" s="148"/>
      <c r="P4" s="148"/>
      <c r="Q4" s="148"/>
      <c r="R4" s="149"/>
    </row>
    <row r="5" spans="1:18" ht="41.25" customHeight="1" thickBot="1">
      <c r="A5" s="85"/>
      <c r="B5" s="134" t="s">
        <v>2</v>
      </c>
      <c r="C5" s="134" t="s">
        <v>3</v>
      </c>
      <c r="D5" s="134" t="s">
        <v>4</v>
      </c>
      <c r="E5" s="130" t="s">
        <v>26</v>
      </c>
      <c r="F5" s="86" t="s">
        <v>16</v>
      </c>
      <c r="G5" s="134" t="s">
        <v>5</v>
      </c>
      <c r="H5" s="134" t="s">
        <v>27</v>
      </c>
      <c r="I5" s="134" t="s">
        <v>6</v>
      </c>
      <c r="J5" s="130" t="s">
        <v>7</v>
      </c>
      <c r="K5" s="87" t="s">
        <v>15</v>
      </c>
      <c r="L5" s="130" t="s">
        <v>8</v>
      </c>
      <c r="M5" s="130" t="s">
        <v>43</v>
      </c>
      <c r="N5" s="141" t="s">
        <v>31</v>
      </c>
      <c r="O5" s="142"/>
      <c r="P5" s="141" t="s">
        <v>22</v>
      </c>
      <c r="Q5" s="142"/>
      <c r="R5" s="130" t="s">
        <v>6</v>
      </c>
    </row>
    <row r="6" spans="1:18" ht="26.25" thickBot="1">
      <c r="A6" s="88"/>
      <c r="B6" s="143"/>
      <c r="C6" s="143"/>
      <c r="D6" s="143"/>
      <c r="E6" s="131"/>
      <c r="F6" s="90" t="s">
        <v>14</v>
      </c>
      <c r="G6" s="143"/>
      <c r="H6" s="143"/>
      <c r="I6" s="143"/>
      <c r="J6" s="145"/>
      <c r="K6" s="91" t="s">
        <v>44</v>
      </c>
      <c r="L6" s="145"/>
      <c r="M6" s="131"/>
      <c r="N6" s="89" t="s">
        <v>17</v>
      </c>
      <c r="O6" s="89" t="s">
        <v>18</v>
      </c>
      <c r="P6" s="89" t="s">
        <v>17</v>
      </c>
      <c r="Q6" s="89" t="s">
        <v>18</v>
      </c>
      <c r="R6" s="145"/>
    </row>
    <row r="7" spans="1:18" ht="12.75">
      <c r="A7" s="61" t="s">
        <v>20</v>
      </c>
      <c r="B7" s="49"/>
      <c r="C7" s="47"/>
      <c r="D7" s="47"/>
      <c r="E7" s="47"/>
      <c r="F7" s="47"/>
      <c r="G7" s="47"/>
      <c r="H7" s="48"/>
      <c r="I7" s="14"/>
      <c r="J7" s="49"/>
      <c r="K7" s="47"/>
      <c r="L7" s="47"/>
      <c r="M7" s="47"/>
      <c r="N7" s="47"/>
      <c r="O7" s="47"/>
      <c r="P7" s="47"/>
      <c r="Q7" s="48"/>
      <c r="R7" s="14"/>
    </row>
    <row r="8" spans="1:18" s="116" customFormat="1" ht="12.75">
      <c r="A8" s="43" t="s">
        <v>23</v>
      </c>
      <c r="B8" s="105">
        <v>207442</v>
      </c>
      <c r="C8" s="106">
        <v>44707</v>
      </c>
      <c r="D8" s="106">
        <v>76110</v>
      </c>
      <c r="E8" s="106">
        <v>0</v>
      </c>
      <c r="F8" s="106">
        <v>0</v>
      </c>
      <c r="G8" s="106">
        <v>0</v>
      </c>
      <c r="H8" s="107">
        <v>14200</v>
      </c>
      <c r="I8" s="108">
        <f>SUM(B8:H8)</f>
        <v>342459</v>
      </c>
      <c r="J8" s="105">
        <v>15000</v>
      </c>
      <c r="K8" s="106">
        <v>0</v>
      </c>
      <c r="L8" s="106">
        <v>319858</v>
      </c>
      <c r="M8" s="106">
        <v>0</v>
      </c>
      <c r="N8" s="106">
        <v>0</v>
      </c>
      <c r="O8" s="106">
        <v>7601</v>
      </c>
      <c r="P8" s="106">
        <v>0</v>
      </c>
      <c r="Q8" s="107">
        <v>0</v>
      </c>
      <c r="R8" s="108">
        <f>SUM(J8:Q8)</f>
        <v>342459</v>
      </c>
    </row>
    <row r="9" spans="1:18" s="116" customFormat="1" ht="25.5">
      <c r="A9" s="125" t="s">
        <v>51</v>
      </c>
      <c r="B9" s="79"/>
      <c r="C9" s="80"/>
      <c r="D9" s="80"/>
      <c r="E9" s="80"/>
      <c r="F9" s="80"/>
      <c r="G9" s="80"/>
      <c r="H9" s="81"/>
      <c r="I9" s="82">
        <f>SUM(B9:H9)</f>
        <v>0</v>
      </c>
      <c r="J9" s="79"/>
      <c r="K9" s="80"/>
      <c r="L9" s="80"/>
      <c r="M9" s="80"/>
      <c r="N9" s="80"/>
      <c r="O9" s="80"/>
      <c r="P9" s="80"/>
      <c r="Q9" s="81"/>
      <c r="R9" s="82">
        <f>SUM(J9:Q9)</f>
        <v>0</v>
      </c>
    </row>
    <row r="10" spans="1:18" s="109" customFormat="1" ht="26.25" thickBot="1">
      <c r="A10" s="125" t="s">
        <v>56</v>
      </c>
      <c r="B10" s="79">
        <v>360</v>
      </c>
      <c r="C10" s="80">
        <v>79</v>
      </c>
      <c r="D10" s="80"/>
      <c r="E10" s="80"/>
      <c r="F10" s="80"/>
      <c r="G10" s="80"/>
      <c r="H10" s="81"/>
      <c r="I10" s="82">
        <f>SUM(B10:H10)</f>
        <v>439</v>
      </c>
      <c r="J10" s="79"/>
      <c r="K10" s="80"/>
      <c r="L10" s="80">
        <v>439</v>
      </c>
      <c r="M10" s="80"/>
      <c r="N10" s="80"/>
      <c r="O10" s="80"/>
      <c r="P10" s="80"/>
      <c r="Q10" s="81"/>
      <c r="R10" s="82">
        <f>SUM(J10:Q10)</f>
        <v>439</v>
      </c>
    </row>
    <row r="11" spans="1:18" s="117" customFormat="1" ht="15" thickBot="1" thickTop="1">
      <c r="A11" s="9" t="s">
        <v>24</v>
      </c>
      <c r="B11" s="62">
        <f aca="true" t="shared" si="0" ref="B11:R11">SUM(B8:B10)</f>
        <v>207802</v>
      </c>
      <c r="C11" s="62">
        <f t="shared" si="0"/>
        <v>44786</v>
      </c>
      <c r="D11" s="62">
        <f t="shared" si="0"/>
        <v>76110</v>
      </c>
      <c r="E11" s="62">
        <f t="shared" si="0"/>
        <v>0</v>
      </c>
      <c r="F11" s="62">
        <f t="shared" si="0"/>
        <v>0</v>
      </c>
      <c r="G11" s="62">
        <f t="shared" si="0"/>
        <v>0</v>
      </c>
      <c r="H11" s="62">
        <f t="shared" si="0"/>
        <v>14200</v>
      </c>
      <c r="I11" s="63">
        <f t="shared" si="0"/>
        <v>342898</v>
      </c>
      <c r="J11" s="62">
        <f t="shared" si="0"/>
        <v>15000</v>
      </c>
      <c r="K11" s="62">
        <f t="shared" si="0"/>
        <v>0</v>
      </c>
      <c r="L11" s="62">
        <f t="shared" si="0"/>
        <v>320297</v>
      </c>
      <c r="M11" s="62">
        <f t="shared" si="0"/>
        <v>0</v>
      </c>
      <c r="N11" s="62">
        <f t="shared" si="0"/>
        <v>0</v>
      </c>
      <c r="O11" s="62">
        <f t="shared" si="0"/>
        <v>7601</v>
      </c>
      <c r="P11" s="62">
        <f t="shared" si="0"/>
        <v>0</v>
      </c>
      <c r="Q11" s="62">
        <f t="shared" si="0"/>
        <v>0</v>
      </c>
      <c r="R11" s="63">
        <f t="shared" si="0"/>
        <v>342898</v>
      </c>
    </row>
    <row r="12" spans="1:18" s="109" customFormat="1" ht="27" customHeight="1" thickTop="1">
      <c r="A12" s="64"/>
      <c r="B12" s="65"/>
      <c r="C12" s="66"/>
      <c r="D12" s="66"/>
      <c r="E12" s="66"/>
      <c r="F12" s="66"/>
      <c r="G12" s="66"/>
      <c r="H12" s="67"/>
      <c r="I12" s="68"/>
      <c r="J12" s="65"/>
      <c r="K12" s="66"/>
      <c r="L12" s="66"/>
      <c r="M12" s="66"/>
      <c r="N12" s="66"/>
      <c r="O12" s="66"/>
      <c r="P12" s="66"/>
      <c r="Q12" s="67"/>
      <c r="R12" s="68"/>
    </row>
    <row r="13" spans="1:18" s="109" customFormat="1" ht="12.75">
      <c r="A13" s="44" t="s">
        <v>13</v>
      </c>
      <c r="B13" s="5"/>
      <c r="C13" s="6"/>
      <c r="D13" s="6"/>
      <c r="E13" s="6"/>
      <c r="F13" s="6"/>
      <c r="G13" s="6"/>
      <c r="H13" s="8"/>
      <c r="I13" s="2"/>
      <c r="J13" s="5"/>
      <c r="K13" s="6"/>
      <c r="L13" s="6"/>
      <c r="M13" s="6"/>
      <c r="N13" s="6"/>
      <c r="O13" s="6"/>
      <c r="P13" s="6"/>
      <c r="Q13" s="8"/>
      <c r="R13" s="2"/>
    </row>
    <row r="14" spans="1:18" s="116" customFormat="1" ht="12.75">
      <c r="A14" s="43" t="s">
        <v>23</v>
      </c>
      <c r="B14" s="105">
        <v>23073</v>
      </c>
      <c r="C14" s="106">
        <v>5028</v>
      </c>
      <c r="D14" s="106">
        <v>3890</v>
      </c>
      <c r="E14" s="106">
        <v>0</v>
      </c>
      <c r="F14" s="106">
        <v>0</v>
      </c>
      <c r="G14" s="106">
        <v>0</v>
      </c>
      <c r="H14" s="107">
        <v>600</v>
      </c>
      <c r="I14" s="108">
        <f>SUM(B14:H14)</f>
        <v>32591</v>
      </c>
      <c r="J14" s="105">
        <v>0</v>
      </c>
      <c r="K14" s="106">
        <v>0</v>
      </c>
      <c r="L14" s="106">
        <v>32591</v>
      </c>
      <c r="M14" s="106">
        <v>0</v>
      </c>
      <c r="N14" s="106">
        <v>0</v>
      </c>
      <c r="O14" s="106">
        <v>0</v>
      </c>
      <c r="P14" s="106">
        <v>0</v>
      </c>
      <c r="Q14" s="107">
        <v>0</v>
      </c>
      <c r="R14" s="108">
        <f>SUM(J14:Q14)</f>
        <v>32591</v>
      </c>
    </row>
    <row r="15" spans="1:18" s="116" customFormat="1" ht="25.5">
      <c r="A15" s="125" t="s">
        <v>51</v>
      </c>
      <c r="B15" s="79"/>
      <c r="C15" s="80"/>
      <c r="D15" s="80"/>
      <c r="E15" s="80"/>
      <c r="F15" s="80"/>
      <c r="G15" s="80"/>
      <c r="H15" s="81"/>
      <c r="I15" s="82">
        <f>SUM(B15:H15)</f>
        <v>0</v>
      </c>
      <c r="J15" s="79"/>
      <c r="K15" s="79"/>
      <c r="L15" s="79"/>
      <c r="M15" s="79"/>
      <c r="N15" s="79"/>
      <c r="O15" s="79"/>
      <c r="P15" s="79"/>
      <c r="Q15" s="83"/>
      <c r="R15" s="82">
        <f>SUM(J15:Q15)</f>
        <v>0</v>
      </c>
    </row>
    <row r="16" spans="1:18" s="109" customFormat="1" ht="25.5">
      <c r="A16" s="125" t="s">
        <v>56</v>
      </c>
      <c r="B16" s="79">
        <v>59</v>
      </c>
      <c r="C16" s="80">
        <v>13</v>
      </c>
      <c r="D16" s="80"/>
      <c r="E16" s="80"/>
      <c r="F16" s="80"/>
      <c r="G16" s="80"/>
      <c r="H16" s="81"/>
      <c r="I16" s="82">
        <f>SUM(B16:H16)</f>
        <v>72</v>
      </c>
      <c r="J16" s="79"/>
      <c r="K16" s="79"/>
      <c r="L16" s="79">
        <v>72</v>
      </c>
      <c r="M16" s="79"/>
      <c r="N16" s="79"/>
      <c r="O16" s="79"/>
      <c r="P16" s="79"/>
      <c r="Q16" s="83"/>
      <c r="R16" s="82">
        <f>SUM(J16:Q16)</f>
        <v>72</v>
      </c>
    </row>
    <row r="17" spans="1:18" s="117" customFormat="1" ht="13.5">
      <c r="A17" s="69" t="s">
        <v>24</v>
      </c>
      <c r="B17" s="70">
        <f aca="true" t="shared" si="1" ref="B17:R17">SUM(B14:B16)</f>
        <v>23132</v>
      </c>
      <c r="C17" s="70">
        <f t="shared" si="1"/>
        <v>5041</v>
      </c>
      <c r="D17" s="70">
        <f t="shared" si="1"/>
        <v>3890</v>
      </c>
      <c r="E17" s="70">
        <f t="shared" si="1"/>
        <v>0</v>
      </c>
      <c r="F17" s="70">
        <f t="shared" si="1"/>
        <v>0</v>
      </c>
      <c r="G17" s="70">
        <f t="shared" si="1"/>
        <v>0</v>
      </c>
      <c r="H17" s="70">
        <f t="shared" si="1"/>
        <v>600</v>
      </c>
      <c r="I17" s="71">
        <f t="shared" si="1"/>
        <v>32663</v>
      </c>
      <c r="J17" s="70">
        <f t="shared" si="1"/>
        <v>0</v>
      </c>
      <c r="K17" s="70">
        <f t="shared" si="1"/>
        <v>0</v>
      </c>
      <c r="L17" s="70">
        <f t="shared" si="1"/>
        <v>32663</v>
      </c>
      <c r="M17" s="70">
        <f t="shared" si="1"/>
        <v>0</v>
      </c>
      <c r="N17" s="70">
        <f t="shared" si="1"/>
        <v>0</v>
      </c>
      <c r="O17" s="70">
        <f t="shared" si="1"/>
        <v>0</v>
      </c>
      <c r="P17" s="70">
        <f t="shared" si="1"/>
        <v>0</v>
      </c>
      <c r="Q17" s="70">
        <f t="shared" si="1"/>
        <v>0</v>
      </c>
      <c r="R17" s="84">
        <f t="shared" si="1"/>
        <v>32663</v>
      </c>
    </row>
    <row r="18" spans="1:18" s="117" customFormat="1" ht="14.25" thickBot="1">
      <c r="A18" s="100"/>
      <c r="B18" s="70"/>
      <c r="C18" s="70"/>
      <c r="D18" s="70"/>
      <c r="E18" s="70"/>
      <c r="F18" s="70"/>
      <c r="G18" s="70"/>
      <c r="H18" s="101"/>
      <c r="I18" s="71"/>
      <c r="J18" s="70"/>
      <c r="K18" s="70"/>
      <c r="L18" s="70"/>
      <c r="M18" s="70"/>
      <c r="N18" s="101"/>
      <c r="O18" s="102"/>
      <c r="P18" s="102"/>
      <c r="Q18" s="101"/>
      <c r="R18" s="84"/>
    </row>
    <row r="19" spans="1:18" s="109" customFormat="1" ht="14.25" thickBot="1" thickTop="1">
      <c r="A19" s="92" t="s">
        <v>48</v>
      </c>
      <c r="B19" s="93">
        <f aca="true" t="shared" si="2" ref="B19:R19">B8+B14</f>
        <v>230515</v>
      </c>
      <c r="C19" s="93">
        <f t="shared" si="2"/>
        <v>49735</v>
      </c>
      <c r="D19" s="93">
        <f t="shared" si="2"/>
        <v>80000</v>
      </c>
      <c r="E19" s="93">
        <f t="shared" si="2"/>
        <v>0</v>
      </c>
      <c r="F19" s="93">
        <f t="shared" si="2"/>
        <v>0</v>
      </c>
      <c r="G19" s="93">
        <f t="shared" si="2"/>
        <v>0</v>
      </c>
      <c r="H19" s="93">
        <f t="shared" si="2"/>
        <v>14800</v>
      </c>
      <c r="I19" s="93">
        <f t="shared" si="2"/>
        <v>375050</v>
      </c>
      <c r="J19" s="93">
        <f t="shared" si="2"/>
        <v>15000</v>
      </c>
      <c r="K19" s="93">
        <f t="shared" si="2"/>
        <v>0</v>
      </c>
      <c r="L19" s="93">
        <f t="shared" si="2"/>
        <v>352449</v>
      </c>
      <c r="M19" s="93">
        <f t="shared" si="2"/>
        <v>0</v>
      </c>
      <c r="N19" s="93">
        <f t="shared" si="2"/>
        <v>0</v>
      </c>
      <c r="O19" s="93">
        <f t="shared" si="2"/>
        <v>7601</v>
      </c>
      <c r="P19" s="93">
        <f t="shared" si="2"/>
        <v>0</v>
      </c>
      <c r="Q19" s="93">
        <f t="shared" si="2"/>
        <v>0</v>
      </c>
      <c r="R19" s="103">
        <f t="shared" si="2"/>
        <v>375050</v>
      </c>
    </row>
    <row r="20" spans="1:18" ht="14.25" thickBot="1" thickTop="1">
      <c r="A20" s="92" t="s">
        <v>49</v>
      </c>
      <c r="B20" s="93">
        <f aca="true" t="shared" si="3" ref="B20:R20">SUM(B17+B11)</f>
        <v>230934</v>
      </c>
      <c r="C20" s="94">
        <f t="shared" si="3"/>
        <v>49827</v>
      </c>
      <c r="D20" s="94">
        <f t="shared" si="3"/>
        <v>80000</v>
      </c>
      <c r="E20" s="94">
        <f t="shared" si="3"/>
        <v>0</v>
      </c>
      <c r="F20" s="94">
        <f t="shared" si="3"/>
        <v>0</v>
      </c>
      <c r="G20" s="94">
        <f t="shared" si="3"/>
        <v>0</v>
      </c>
      <c r="H20" s="95">
        <f t="shared" si="3"/>
        <v>14800</v>
      </c>
      <c r="I20" s="96">
        <f t="shared" si="3"/>
        <v>375561</v>
      </c>
      <c r="J20" s="93">
        <f t="shared" si="3"/>
        <v>15000</v>
      </c>
      <c r="K20" s="94">
        <f t="shared" si="3"/>
        <v>0</v>
      </c>
      <c r="L20" s="94">
        <f t="shared" si="3"/>
        <v>352960</v>
      </c>
      <c r="M20" s="94">
        <f t="shared" si="3"/>
        <v>0</v>
      </c>
      <c r="N20" s="94">
        <f t="shared" si="3"/>
        <v>0</v>
      </c>
      <c r="O20" s="94">
        <f t="shared" si="3"/>
        <v>7601</v>
      </c>
      <c r="P20" s="94">
        <f t="shared" si="3"/>
        <v>0</v>
      </c>
      <c r="Q20" s="95">
        <f t="shared" si="3"/>
        <v>0</v>
      </c>
      <c r="R20" s="96">
        <f t="shared" si="3"/>
        <v>375561</v>
      </c>
    </row>
  </sheetData>
  <sheetProtection/>
  <mergeCells count="17">
    <mergeCell ref="K1:R1"/>
    <mergeCell ref="R5:R6"/>
    <mergeCell ref="J5:J6"/>
    <mergeCell ref="L5:L6"/>
    <mergeCell ref="M5:M6"/>
    <mergeCell ref="P5:Q5"/>
    <mergeCell ref="A2:R2"/>
    <mergeCell ref="B4:I4"/>
    <mergeCell ref="J4:R4"/>
    <mergeCell ref="B5:B6"/>
    <mergeCell ref="N5:O5"/>
    <mergeCell ref="H5:H6"/>
    <mergeCell ref="I5:I6"/>
    <mergeCell ref="C5:C6"/>
    <mergeCell ref="D5:D6"/>
    <mergeCell ref="E5:E6"/>
    <mergeCell ref="G5:G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Többcélú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Gábor Viktória</cp:lastModifiedBy>
  <cp:lastPrinted>2017-06-21T11:43:06Z</cp:lastPrinted>
  <dcterms:created xsi:type="dcterms:W3CDTF">2008-06-12T08:56:08Z</dcterms:created>
  <dcterms:modified xsi:type="dcterms:W3CDTF">2017-06-21T11:43:22Z</dcterms:modified>
  <cp:category/>
  <cp:version/>
  <cp:contentType/>
  <cp:contentStatus/>
</cp:coreProperties>
</file>