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showInkAnnotation="0" defaultThemeVersion="124226"/>
  <bookViews>
    <workbookView xWindow="0" yWindow="0" windowWidth="28800" windowHeight="1161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G75" i="1" l="1"/>
  <c r="H75" i="1" s="1"/>
  <c r="D96" i="1" l="1"/>
  <c r="E96" i="1"/>
  <c r="F96" i="1"/>
  <c r="G96" i="1"/>
  <c r="H96" i="1"/>
  <c r="H97" i="1" s="1"/>
  <c r="I96" i="1"/>
  <c r="J96" i="1"/>
  <c r="J97" i="1" s="1"/>
  <c r="K96" i="1"/>
  <c r="K97" i="1" s="1"/>
  <c r="D97" i="1"/>
  <c r="I97" i="1"/>
  <c r="C96" i="1"/>
  <c r="D105" i="1" s="1"/>
  <c r="F105" i="1" s="1"/>
  <c r="G105" i="1" s="1"/>
  <c r="H105" i="1" s="1"/>
  <c r="D103" i="1" l="1"/>
  <c r="F103" i="1" s="1"/>
  <c r="G103" i="1" s="1"/>
  <c r="H103" i="1" s="1"/>
  <c r="G97" i="1"/>
  <c r="D104" i="1"/>
  <c r="F104" i="1" s="1"/>
  <c r="G104" i="1" s="1"/>
  <c r="H104" i="1" s="1"/>
  <c r="E97" i="1"/>
  <c r="D102" i="1"/>
  <c r="F102" i="1" s="1"/>
  <c r="G102" i="1" s="1"/>
  <c r="H102" i="1" s="1"/>
  <c r="F97" i="1"/>
  <c r="D65" i="1"/>
  <c r="E65" i="1"/>
  <c r="E66" i="1" s="1"/>
  <c r="F65" i="1"/>
  <c r="F66" i="1" s="1"/>
  <c r="G65" i="1"/>
  <c r="H65" i="1"/>
  <c r="H66" i="1" s="1"/>
  <c r="I65" i="1"/>
  <c r="I66" i="1" s="1"/>
  <c r="J65" i="1"/>
  <c r="J66" i="1" s="1"/>
  <c r="K65" i="1"/>
  <c r="K66" i="1" s="1"/>
  <c r="C65" i="1"/>
  <c r="D72" i="1" l="1"/>
  <c r="F72" i="1" s="1"/>
  <c r="D66" i="1"/>
  <c r="D71" i="1"/>
  <c r="F71" i="1" s="1"/>
  <c r="G66" i="1"/>
  <c r="D73" i="1"/>
  <c r="F73" i="1" s="1"/>
  <c r="F106" i="1"/>
  <c r="G106" i="1" s="1"/>
  <c r="H106" i="1" s="1"/>
  <c r="C66" i="1"/>
  <c r="D74" i="1"/>
  <c r="F74" i="1" s="1"/>
  <c r="G72" i="1"/>
  <c r="H72" i="1" s="1"/>
  <c r="I46" i="1"/>
  <c r="G73" i="1" l="1"/>
  <c r="H73" i="1" s="1"/>
  <c r="G74" i="1"/>
  <c r="H74" i="1"/>
  <c r="F76" i="1"/>
  <c r="G71" i="1"/>
  <c r="H71" i="1" s="1"/>
  <c r="F119" i="1"/>
  <c r="D119" i="1"/>
  <c r="F118" i="1"/>
  <c r="D118" i="1"/>
  <c r="C97" i="1"/>
  <c r="C119" i="1" s="1"/>
  <c r="H46" i="1"/>
  <c r="H47" i="1" s="1"/>
  <c r="I47" i="1"/>
  <c r="C25" i="1"/>
  <c r="C116" i="1" s="1"/>
  <c r="I25" i="1"/>
  <c r="F25" i="1"/>
  <c r="G76" i="1" l="1"/>
  <c r="H76" i="1" s="1"/>
  <c r="L25" i="1"/>
  <c r="E119" i="1"/>
  <c r="E118" i="1"/>
  <c r="G119" i="1"/>
  <c r="H119" i="1" s="1"/>
  <c r="I119" i="1" s="1"/>
  <c r="L66" i="1"/>
  <c r="C118" i="1"/>
  <c r="E116" i="1"/>
  <c r="G116" i="1" s="1"/>
  <c r="H116" i="1" s="1"/>
  <c r="I116" i="1" s="1"/>
  <c r="L97" i="1"/>
  <c r="K46" i="1"/>
  <c r="K47" i="1" s="1"/>
  <c r="J46" i="1"/>
  <c r="J47" i="1" s="1"/>
  <c r="G46" i="1"/>
  <c r="F46" i="1"/>
  <c r="E46" i="1"/>
  <c r="E47" i="1" s="1"/>
  <c r="D46" i="1"/>
  <c r="D47" i="1" s="1"/>
  <c r="C46" i="1"/>
  <c r="C47" i="1" s="1"/>
  <c r="C13" i="1"/>
  <c r="G118" i="1" l="1"/>
  <c r="H118" i="1" s="1"/>
  <c r="I118" i="1" s="1"/>
  <c r="C115" i="1"/>
  <c r="G115" i="1" s="1"/>
  <c r="H115" i="1" s="1"/>
  <c r="I115" i="1" s="1"/>
  <c r="L13" i="1"/>
  <c r="D117" i="1"/>
  <c r="G47" i="1"/>
  <c r="F117" i="1" s="1"/>
  <c r="F47" i="1"/>
  <c r="E117" i="1" s="1"/>
  <c r="C117" i="1"/>
  <c r="L47" i="1" l="1"/>
  <c r="G117" i="1"/>
  <c r="G121" i="1" l="1"/>
  <c r="H121" i="1" s="1"/>
  <c r="I121" i="1" s="1"/>
  <c r="H117" i="1"/>
  <c r="I117" i="1" s="1"/>
</calcChain>
</file>

<file path=xl/sharedStrings.xml><?xml version="1.0" encoding="utf-8"?>
<sst xmlns="http://schemas.openxmlformats.org/spreadsheetml/2006/main" count="114" uniqueCount="36">
  <si>
    <t>Dátum</t>
  </si>
  <si>
    <t>JCB-3CX</t>
  </si>
  <si>
    <t>IFA</t>
  </si>
  <si>
    <t>MAN</t>
  </si>
  <si>
    <t>Készenlét</t>
  </si>
  <si>
    <t>Tolás</t>
  </si>
  <si>
    <t>Sózás</t>
  </si>
  <si>
    <t>Kombinált</t>
  </si>
  <si>
    <t xml:space="preserve">Tolás </t>
  </si>
  <si>
    <t>sózás</t>
  </si>
  <si>
    <t>Hónap</t>
  </si>
  <si>
    <t>November</t>
  </si>
  <si>
    <t>December</t>
  </si>
  <si>
    <t>Január</t>
  </si>
  <si>
    <t>Február</t>
  </si>
  <si>
    <t>Március</t>
  </si>
  <si>
    <t>Összesen</t>
  </si>
  <si>
    <t>ÁFA</t>
  </si>
  <si>
    <t>Bruttó</t>
  </si>
  <si>
    <t>Összegzés 2017-18</t>
  </si>
  <si>
    <t>2018 Február</t>
  </si>
  <si>
    <t>2018 Január</t>
  </si>
  <si>
    <t>2017 December</t>
  </si>
  <si>
    <t>2017 November</t>
  </si>
  <si>
    <t>2017-18 HÓÜGYELET</t>
  </si>
  <si>
    <t>2018 Március</t>
  </si>
  <si>
    <t>Du</t>
  </si>
  <si>
    <t>CASE</t>
  </si>
  <si>
    <t>FEBRUÁRI KIMUTATÁS</t>
  </si>
  <si>
    <t>Hó tolás</t>
  </si>
  <si>
    <t>Megnevezés</t>
  </si>
  <si>
    <t>Óra</t>
  </si>
  <si>
    <t>Egységár</t>
  </si>
  <si>
    <t>Összes</t>
  </si>
  <si>
    <t>MÁRCIUSI KIMUTATÁS</t>
  </si>
  <si>
    <t>3. sz. melléklet: Kovi' 95 Kft.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</si>
</sst>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Ft&quot;"/>
    <numFmt numFmtId="165" formatCode="#,##0\ _F_t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" fontId="0" fillId="0" borderId="10" xfId="0" applyNumberFormat="1" applyBorder="1"/>
    <xf numFmtId="0" fontId="0" fillId="0" borderId="11" xfId="0" applyNumberFormat="1" applyBorder="1"/>
    <xf numFmtId="0" fontId="2" fillId="0" borderId="11" xfId="0" applyFont="1" applyBorder="1"/>
    <xf numFmtId="164" fontId="1" fillId="0" borderId="0" xfId="0" applyNumberFormat="1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1" fillId="0" borderId="11" xfId="0" applyNumberFormat="1" applyFont="1" applyBorder="1"/>
    <xf numFmtId="164" fontId="1" fillId="0" borderId="5" xfId="0" applyNumberFormat="1" applyFont="1" applyBorder="1"/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21" xfId="0" applyBorder="1" applyAlignment="1">
      <alignment horizontal="center" vertical="center"/>
    </xf>
    <xf numFmtId="164" fontId="1" fillId="0" borderId="0" xfId="0" applyNumberFormat="1" applyFont="1" applyBorder="1"/>
    <xf numFmtId="164" fontId="0" fillId="0" borderId="11" xfId="0" applyNumberFormat="1" applyBorder="1"/>
    <xf numFmtId="0" fontId="0" fillId="0" borderId="0" xfId="0" applyBorder="1" applyAlignment="1"/>
    <xf numFmtId="164" fontId="0" fillId="0" borderId="12" xfId="0" applyNumberFormat="1" applyBorder="1"/>
    <xf numFmtId="164" fontId="1" fillId="0" borderId="6" xfId="0" applyNumberFormat="1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16" fontId="0" fillId="0" borderId="10" xfId="0" applyNumberFormat="1" applyBorder="1" applyAlignment="1">
      <alignment vertical="center"/>
    </xf>
    <xf numFmtId="14" fontId="0" fillId="0" borderId="11" xfId="0" applyNumberFormat="1" applyBorder="1"/>
    <xf numFmtId="0" fontId="0" fillId="0" borderId="0" xfId="0" applyAlignment="1">
      <alignment horizontal="right"/>
    </xf>
    <xf numFmtId="164" fontId="1" fillId="0" borderId="0" xfId="0" applyNumberFormat="1" applyFont="1" applyFill="1" applyBorder="1"/>
    <xf numFmtId="1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1" xfId="0" applyNumberFormat="1" applyBorder="1"/>
    <xf numFmtId="165" fontId="0" fillId="0" borderId="11" xfId="0" applyNumberFormat="1" applyBorder="1"/>
    <xf numFmtId="16" fontId="0" fillId="2" borderId="1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0" xfId="0" applyFill="1"/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view="pageBreakPreview" topLeftCell="B73" zoomScale="60" zoomScaleNormal="100" workbookViewId="0">
      <selection activeCell="B49" sqref="A49:XFD50"/>
    </sheetView>
  </sheetViews>
  <sheetFormatPr defaultRowHeight="15" x14ac:dyDescent="0.25"/>
  <cols>
    <col min="6" max="6" width="11" bestFit="1" customWidth="1"/>
    <col min="7" max="8" width="11.140625" bestFit="1" customWidth="1"/>
    <col min="9" max="9" width="10.7109375" customWidth="1"/>
    <col min="12" max="12" width="12.7109375" customWidth="1"/>
    <col min="13" max="13" width="9.140625" hidden="1" customWidth="1"/>
    <col min="14" max="14" width="11" bestFit="1" customWidth="1"/>
  </cols>
  <sheetData>
    <row r="1" spans="2:12" x14ac:dyDescent="0.25">
      <c r="H1" t="s">
        <v>35</v>
      </c>
    </row>
    <row r="2" spans="2:12" x14ac:dyDescent="0.25">
      <c r="E2" t="s">
        <v>24</v>
      </c>
    </row>
    <row r="5" spans="2:12" ht="15.75" thickBot="1" x14ac:dyDescent="0.3"/>
    <row r="6" spans="2:12" x14ac:dyDescent="0.25">
      <c r="B6" s="69" t="s">
        <v>23</v>
      </c>
      <c r="C6" s="70"/>
      <c r="D6" s="70"/>
      <c r="E6" s="70"/>
      <c r="F6" s="70"/>
      <c r="G6" s="70"/>
      <c r="H6" s="70"/>
      <c r="I6" s="70"/>
      <c r="J6" s="70"/>
      <c r="K6" s="71"/>
    </row>
    <row r="7" spans="2:12" ht="15.75" thickBot="1" x14ac:dyDescent="0.3">
      <c r="B7" s="1" t="s">
        <v>0</v>
      </c>
      <c r="C7" s="2"/>
      <c r="D7" s="2" t="s">
        <v>1</v>
      </c>
      <c r="E7" s="64" t="s">
        <v>2</v>
      </c>
      <c r="F7" s="64"/>
      <c r="G7" s="64"/>
      <c r="H7" s="65" t="s">
        <v>3</v>
      </c>
      <c r="I7" s="66"/>
      <c r="J7" s="67"/>
      <c r="K7" s="4" t="s">
        <v>27</v>
      </c>
    </row>
    <row r="8" spans="2:12" x14ac:dyDescent="0.25">
      <c r="B8" s="5">
        <v>2017</v>
      </c>
      <c r="C8" s="6" t="s">
        <v>4</v>
      </c>
      <c r="D8" s="6" t="s">
        <v>5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7</v>
      </c>
      <c r="K8" s="7" t="s">
        <v>5</v>
      </c>
    </row>
    <row r="9" spans="2:12" x14ac:dyDescent="0.25">
      <c r="B9" s="8"/>
      <c r="C9" s="9">
        <v>1800</v>
      </c>
      <c r="D9" s="9">
        <v>13000</v>
      </c>
      <c r="E9" s="9">
        <v>13000</v>
      </c>
      <c r="F9" s="9">
        <v>18750</v>
      </c>
      <c r="G9" s="9">
        <v>22750</v>
      </c>
      <c r="H9" s="9">
        <v>13000</v>
      </c>
      <c r="I9" s="9">
        <v>18750</v>
      </c>
      <c r="J9" s="9">
        <v>22750</v>
      </c>
      <c r="K9" s="10">
        <v>13000</v>
      </c>
    </row>
    <row r="10" spans="2:12" x14ac:dyDescent="0.25">
      <c r="B10" s="11"/>
      <c r="C10" s="12"/>
      <c r="D10" s="12"/>
      <c r="E10" s="12"/>
      <c r="F10" s="12"/>
      <c r="G10" s="12"/>
      <c r="H10" s="12"/>
      <c r="I10" s="12"/>
      <c r="J10" s="12"/>
      <c r="K10" s="13"/>
    </row>
    <row r="11" spans="2:12" x14ac:dyDescent="0.25">
      <c r="B11" s="11"/>
      <c r="C11" s="12"/>
      <c r="D11" s="12"/>
      <c r="E11" s="12"/>
      <c r="F11" s="12"/>
      <c r="G11" s="12"/>
      <c r="H11" s="12"/>
      <c r="I11" s="12"/>
      <c r="J11" s="12"/>
      <c r="K11" s="13"/>
    </row>
    <row r="12" spans="2:12" x14ac:dyDescent="0.25">
      <c r="B12" s="11"/>
      <c r="C12" s="12">
        <v>384</v>
      </c>
      <c r="D12" s="12"/>
      <c r="E12" s="12"/>
      <c r="F12" s="12"/>
      <c r="G12" s="12"/>
      <c r="H12" s="12"/>
      <c r="I12" s="12"/>
      <c r="J12" s="12"/>
      <c r="K12" s="13"/>
    </row>
    <row r="13" spans="2:12" ht="15.75" thickBot="1" x14ac:dyDescent="0.3">
      <c r="B13" s="14"/>
      <c r="C13" s="15">
        <f>C12*C9</f>
        <v>691200</v>
      </c>
      <c r="D13" s="15"/>
      <c r="E13" s="15"/>
      <c r="F13" s="15"/>
      <c r="G13" s="15"/>
      <c r="H13" s="15"/>
      <c r="I13" s="15"/>
      <c r="J13" s="15"/>
      <c r="K13" s="16"/>
      <c r="L13" s="23">
        <f>SUM(C13:K13)</f>
        <v>691200</v>
      </c>
    </row>
    <row r="17" spans="2:13" ht="15.75" thickBot="1" x14ac:dyDescent="0.3"/>
    <row r="18" spans="2:13" x14ac:dyDescent="0.25">
      <c r="B18" s="69" t="s">
        <v>22</v>
      </c>
      <c r="C18" s="70"/>
      <c r="D18" s="70"/>
      <c r="E18" s="70"/>
      <c r="F18" s="70"/>
      <c r="G18" s="70"/>
      <c r="H18" s="70"/>
      <c r="I18" s="70"/>
      <c r="J18" s="70"/>
      <c r="K18" s="71"/>
    </row>
    <row r="19" spans="2:13" ht="15.75" thickBot="1" x14ac:dyDescent="0.3">
      <c r="B19" s="1" t="s">
        <v>0</v>
      </c>
      <c r="C19" s="2"/>
      <c r="D19" s="2" t="s">
        <v>1</v>
      </c>
      <c r="E19" s="64" t="s">
        <v>2</v>
      </c>
      <c r="F19" s="64"/>
      <c r="G19" s="64"/>
      <c r="H19" s="65" t="s">
        <v>3</v>
      </c>
      <c r="I19" s="66"/>
      <c r="J19" s="67"/>
      <c r="K19" s="4" t="s">
        <v>27</v>
      </c>
    </row>
    <row r="20" spans="2:13" x14ac:dyDescent="0.25">
      <c r="B20" s="5">
        <v>2017</v>
      </c>
      <c r="C20" s="6" t="s">
        <v>4</v>
      </c>
      <c r="D20" s="6" t="s">
        <v>5</v>
      </c>
      <c r="E20" s="6" t="s">
        <v>5</v>
      </c>
      <c r="F20" s="6" t="s">
        <v>6</v>
      </c>
      <c r="G20" s="6" t="s">
        <v>7</v>
      </c>
      <c r="H20" s="18" t="s">
        <v>5</v>
      </c>
      <c r="I20" s="18" t="s">
        <v>6</v>
      </c>
      <c r="J20" s="18" t="s">
        <v>7</v>
      </c>
      <c r="K20" s="7" t="s">
        <v>5</v>
      </c>
    </row>
    <row r="21" spans="2:13" x14ac:dyDescent="0.25">
      <c r="B21" s="8"/>
      <c r="C21" s="9">
        <v>1800</v>
      </c>
      <c r="D21" s="9">
        <v>13000</v>
      </c>
      <c r="E21" s="9">
        <v>13000</v>
      </c>
      <c r="F21" s="9">
        <v>18750</v>
      </c>
      <c r="G21" s="9">
        <v>22750</v>
      </c>
      <c r="H21" s="9">
        <v>13000</v>
      </c>
      <c r="I21" s="9">
        <v>18750</v>
      </c>
      <c r="J21" s="9">
        <v>22750</v>
      </c>
      <c r="K21" s="10">
        <v>13000</v>
      </c>
    </row>
    <row r="22" spans="2:13" x14ac:dyDescent="0.25">
      <c r="B22" s="11"/>
      <c r="C22" s="12"/>
      <c r="D22" s="12"/>
      <c r="E22" s="12"/>
      <c r="F22" s="12"/>
      <c r="G22" s="12"/>
      <c r="H22" s="12"/>
      <c r="I22" s="12"/>
      <c r="J22" s="12"/>
      <c r="K22" s="13"/>
    </row>
    <row r="23" spans="2:13" x14ac:dyDescent="0.25">
      <c r="B23" s="11"/>
      <c r="C23" s="12"/>
      <c r="D23" s="12"/>
      <c r="E23" s="12"/>
      <c r="F23" s="12"/>
      <c r="G23" s="12"/>
      <c r="H23" s="12"/>
      <c r="I23" s="12"/>
      <c r="J23" s="12"/>
      <c r="K23" s="13"/>
    </row>
    <row r="24" spans="2:13" x14ac:dyDescent="0.25">
      <c r="B24" s="11"/>
      <c r="C24" s="12">
        <v>744</v>
      </c>
      <c r="D24" s="12"/>
      <c r="E24" s="12"/>
      <c r="F24" s="12"/>
      <c r="G24" s="12"/>
      <c r="H24" s="12"/>
      <c r="I24" s="12"/>
      <c r="J24" s="12"/>
      <c r="K24" s="13"/>
    </row>
    <row r="25" spans="2:13" ht="15.75" thickBot="1" x14ac:dyDescent="0.3">
      <c r="B25" s="14"/>
      <c r="C25" s="15">
        <f>C24*C21</f>
        <v>1339200</v>
      </c>
      <c r="D25" s="15"/>
      <c r="E25" s="15"/>
      <c r="F25" s="15">
        <f>F22*F21</f>
        <v>0</v>
      </c>
      <c r="G25" s="15"/>
      <c r="H25" s="15"/>
      <c r="I25" s="15">
        <f>I22*I21</f>
        <v>0</v>
      </c>
      <c r="J25" s="15"/>
      <c r="K25" s="16"/>
      <c r="L25" s="23">
        <f>SUM(C25:K25)</f>
        <v>1339200</v>
      </c>
    </row>
    <row r="28" spans="2:13" ht="15.75" thickBot="1" x14ac:dyDescent="0.3"/>
    <row r="29" spans="2:13" x14ac:dyDescent="0.25">
      <c r="B29" s="69" t="s">
        <v>21</v>
      </c>
      <c r="C29" s="70"/>
      <c r="D29" s="70"/>
      <c r="E29" s="70"/>
      <c r="F29" s="70"/>
      <c r="G29" s="70"/>
      <c r="H29" s="70"/>
      <c r="I29" s="70"/>
      <c r="J29" s="70"/>
      <c r="K29" s="71"/>
      <c r="L29" s="68"/>
      <c r="M29" s="68"/>
    </row>
    <row r="30" spans="2:13" ht="15.75" thickBot="1" x14ac:dyDescent="0.3">
      <c r="B30" s="1" t="s">
        <v>0</v>
      </c>
      <c r="C30" s="29"/>
      <c r="D30" s="29" t="s">
        <v>1</v>
      </c>
      <c r="E30" s="64" t="s">
        <v>2</v>
      </c>
      <c r="F30" s="64"/>
      <c r="G30" s="64"/>
      <c r="H30" s="65" t="s">
        <v>3</v>
      </c>
      <c r="I30" s="66"/>
      <c r="J30" s="67"/>
      <c r="K30" s="4" t="s">
        <v>27</v>
      </c>
      <c r="L30" s="33"/>
      <c r="M30" s="33"/>
    </row>
    <row r="31" spans="2:13" ht="15.75" thickBot="1" x14ac:dyDescent="0.3">
      <c r="B31" s="17">
        <v>2018</v>
      </c>
      <c r="C31" s="18" t="s">
        <v>4</v>
      </c>
      <c r="D31" s="18" t="s">
        <v>5</v>
      </c>
      <c r="E31" s="18" t="s">
        <v>5</v>
      </c>
      <c r="F31" s="18" t="s">
        <v>6</v>
      </c>
      <c r="G31" s="18" t="s">
        <v>7</v>
      </c>
      <c r="H31" s="18" t="s">
        <v>5</v>
      </c>
      <c r="I31" s="18" t="s">
        <v>6</v>
      </c>
      <c r="J31" s="18" t="s">
        <v>7</v>
      </c>
      <c r="K31" s="35" t="s">
        <v>5</v>
      </c>
      <c r="L31" s="33"/>
      <c r="M31" s="33"/>
    </row>
    <row r="32" spans="2:13" x14ac:dyDescent="0.25">
      <c r="B32" s="30"/>
      <c r="C32" s="31">
        <v>1800</v>
      </c>
      <c r="D32" s="31">
        <v>13000</v>
      </c>
      <c r="E32" s="31">
        <v>13000</v>
      </c>
      <c r="F32" s="31">
        <v>18750</v>
      </c>
      <c r="G32" s="31">
        <v>22750</v>
      </c>
      <c r="H32" s="31">
        <v>13000</v>
      </c>
      <c r="I32" s="31">
        <v>18750</v>
      </c>
      <c r="J32" s="31">
        <v>22750</v>
      </c>
      <c r="K32" s="32">
        <v>13000</v>
      </c>
      <c r="L32" s="33"/>
      <c r="M32" s="33"/>
    </row>
    <row r="33" spans="1:14" x14ac:dyDescent="0.25">
      <c r="B33" s="19"/>
      <c r="C33" s="6"/>
      <c r="D33" s="6"/>
      <c r="E33" s="6"/>
      <c r="F33" s="6"/>
      <c r="G33" s="6"/>
      <c r="H33" s="6"/>
      <c r="I33" s="6"/>
      <c r="J33" s="6"/>
      <c r="K33" s="7"/>
      <c r="L33" s="33"/>
      <c r="M33" s="33"/>
    </row>
    <row r="34" spans="1:14" x14ac:dyDescent="0.25">
      <c r="B34" s="20">
        <v>43115</v>
      </c>
      <c r="C34" s="12">
        <v>-5</v>
      </c>
      <c r="D34" s="12"/>
      <c r="E34" s="12"/>
      <c r="F34" s="12">
        <v>5</v>
      </c>
      <c r="G34" s="12"/>
      <c r="H34" s="12"/>
      <c r="I34" s="12"/>
      <c r="J34" s="12"/>
      <c r="K34" s="13"/>
      <c r="L34" s="34"/>
      <c r="M34" s="34"/>
    </row>
    <row r="35" spans="1:14" x14ac:dyDescent="0.25">
      <c r="B35" s="20">
        <v>43116</v>
      </c>
      <c r="C35" s="12">
        <v>-6</v>
      </c>
      <c r="D35" s="12"/>
      <c r="E35" s="12"/>
      <c r="F35" s="12">
        <v>6</v>
      </c>
      <c r="G35" s="12"/>
      <c r="H35" s="12"/>
      <c r="I35" s="12">
        <v>3</v>
      </c>
      <c r="J35" s="12"/>
      <c r="K35" s="13"/>
      <c r="L35" s="34"/>
      <c r="M35" s="34"/>
    </row>
    <row r="36" spans="1:14" x14ac:dyDescent="0.25">
      <c r="B36" s="20"/>
      <c r="C36" s="12"/>
      <c r="D36" s="12"/>
      <c r="E36" s="12"/>
      <c r="F36" s="12"/>
      <c r="G36" s="12"/>
      <c r="H36" s="12"/>
      <c r="I36" s="12"/>
      <c r="J36" s="12"/>
      <c r="K36" s="13"/>
      <c r="L36" s="34"/>
      <c r="M36" s="34"/>
    </row>
    <row r="37" spans="1:14" x14ac:dyDescent="0.25">
      <c r="A37" s="46"/>
      <c r="B37" s="20"/>
      <c r="C37" s="12"/>
      <c r="D37" s="12"/>
      <c r="E37" s="21"/>
      <c r="F37" s="12"/>
      <c r="G37" s="12"/>
      <c r="H37" s="12"/>
      <c r="I37" s="12"/>
      <c r="J37" s="12"/>
      <c r="K37" s="13"/>
      <c r="L37" s="34"/>
      <c r="M37" s="34"/>
    </row>
    <row r="38" spans="1:14" x14ac:dyDescent="0.25">
      <c r="B38" s="20"/>
      <c r="C38" s="12"/>
      <c r="D38" s="12"/>
      <c r="E38" s="12"/>
      <c r="F38" s="12"/>
      <c r="G38" s="12"/>
      <c r="H38" s="12"/>
      <c r="I38" s="12"/>
      <c r="J38" s="22"/>
      <c r="K38" s="13"/>
      <c r="L38" s="34"/>
      <c r="M38" s="34"/>
    </row>
    <row r="39" spans="1:14" x14ac:dyDescent="0.25">
      <c r="B39" s="20"/>
      <c r="C39" s="12"/>
      <c r="D39" s="22"/>
      <c r="E39" s="12"/>
      <c r="F39" s="12"/>
      <c r="G39" s="12"/>
      <c r="H39" s="12"/>
      <c r="I39" s="12"/>
      <c r="J39" s="12"/>
      <c r="K39" s="13"/>
      <c r="L39" s="34"/>
      <c r="M39" s="34"/>
    </row>
    <row r="40" spans="1:14" x14ac:dyDescent="0.25">
      <c r="B40" s="20"/>
      <c r="C40" s="12"/>
      <c r="D40" s="22"/>
      <c r="E40" s="12"/>
      <c r="F40" s="12"/>
      <c r="G40" s="12"/>
      <c r="H40" s="12"/>
      <c r="I40" s="12"/>
      <c r="J40" s="12"/>
      <c r="K40" s="13"/>
      <c r="L40" s="34"/>
      <c r="M40" s="34"/>
    </row>
    <row r="41" spans="1:14" x14ac:dyDescent="0.25">
      <c r="B41" s="20"/>
      <c r="C41" s="12"/>
      <c r="D41" s="22"/>
      <c r="E41" s="12"/>
      <c r="F41" s="12"/>
      <c r="G41" s="12"/>
      <c r="H41" s="12"/>
      <c r="I41" s="12"/>
      <c r="J41" s="12"/>
      <c r="K41" s="13"/>
      <c r="L41" s="34"/>
      <c r="M41" s="34"/>
    </row>
    <row r="42" spans="1:14" x14ac:dyDescent="0.25">
      <c r="B42" s="20"/>
      <c r="C42" s="12"/>
      <c r="D42" s="22"/>
      <c r="E42" s="45"/>
      <c r="F42" s="12"/>
      <c r="G42" s="12"/>
      <c r="H42" s="12"/>
      <c r="I42" s="12"/>
      <c r="J42" s="12"/>
      <c r="K42" s="13"/>
      <c r="L42" s="34"/>
      <c r="M42" s="34"/>
    </row>
    <row r="43" spans="1:14" x14ac:dyDescent="0.25">
      <c r="B43" s="20"/>
      <c r="C43" s="12"/>
      <c r="D43" s="22"/>
      <c r="E43" s="12"/>
      <c r="F43" s="12"/>
      <c r="G43" s="12"/>
      <c r="H43" s="12"/>
      <c r="I43" s="12"/>
      <c r="J43" s="12"/>
      <c r="K43" s="13"/>
      <c r="L43" s="34"/>
      <c r="M43" s="34"/>
    </row>
    <row r="44" spans="1:14" x14ac:dyDescent="0.25">
      <c r="B44" s="11"/>
      <c r="C44" s="12"/>
      <c r="D44" s="12"/>
      <c r="E44" s="12"/>
      <c r="F44" s="12"/>
      <c r="G44" s="12"/>
      <c r="H44" s="12"/>
      <c r="I44" s="12"/>
      <c r="J44" s="12"/>
      <c r="K44" s="13"/>
      <c r="L44" s="34"/>
      <c r="M44" s="34"/>
    </row>
    <row r="45" spans="1:14" x14ac:dyDescent="0.25">
      <c r="B45" s="11"/>
      <c r="C45" s="12">
        <v>744</v>
      </c>
      <c r="D45" s="12"/>
      <c r="E45" s="12"/>
      <c r="F45" s="12"/>
      <c r="G45" s="12"/>
      <c r="H45" s="12"/>
      <c r="I45" s="12"/>
      <c r="J45" s="12"/>
      <c r="K45" s="13"/>
      <c r="L45" s="34"/>
      <c r="M45" s="34"/>
    </row>
    <row r="46" spans="1:14" x14ac:dyDescent="0.25">
      <c r="B46" s="11"/>
      <c r="C46" s="12">
        <f>SUM(C33:C45)</f>
        <v>733</v>
      </c>
      <c r="D46" s="12">
        <f t="shared" ref="D46:E46" si="0">SUM(D34:D45)</f>
        <v>0</v>
      </c>
      <c r="E46" s="12">
        <f t="shared" si="0"/>
        <v>0</v>
      </c>
      <c r="F46" s="12">
        <f>SUM(F34:F45)</f>
        <v>11</v>
      </c>
      <c r="G46" s="12">
        <f t="shared" ref="G46:K46" si="1">SUM(G34:G45)</f>
        <v>0</v>
      </c>
      <c r="H46" s="12">
        <f t="shared" ref="H46" si="2">SUM(H34:H45)</f>
        <v>0</v>
      </c>
      <c r="I46" s="12">
        <f>SUM(I33:I45)</f>
        <v>3</v>
      </c>
      <c r="J46" s="12">
        <f t="shared" si="1"/>
        <v>0</v>
      </c>
      <c r="K46" s="13">
        <f t="shared" si="1"/>
        <v>0</v>
      </c>
      <c r="L46" s="34"/>
      <c r="M46" s="34"/>
    </row>
    <row r="47" spans="1:14" ht="15.75" thickBot="1" x14ac:dyDescent="0.3">
      <c r="B47" s="14"/>
      <c r="C47" s="15">
        <f t="shared" ref="C47:E47" si="3">C46*C32</f>
        <v>1319400</v>
      </c>
      <c r="D47" s="15">
        <f t="shared" si="3"/>
        <v>0</v>
      </c>
      <c r="E47" s="15">
        <f t="shared" si="3"/>
        <v>0</v>
      </c>
      <c r="F47" s="15">
        <f>F46*F32</f>
        <v>206250</v>
      </c>
      <c r="G47" s="15">
        <f t="shared" ref="G47:K47" si="4">G46*G32</f>
        <v>0</v>
      </c>
      <c r="H47" s="15">
        <f t="shared" ref="H47:I47" si="5">H46*H32</f>
        <v>0</v>
      </c>
      <c r="I47" s="15">
        <f t="shared" si="5"/>
        <v>56250</v>
      </c>
      <c r="J47" s="15">
        <f t="shared" si="4"/>
        <v>0</v>
      </c>
      <c r="K47" s="16">
        <f t="shared" si="4"/>
        <v>0</v>
      </c>
      <c r="L47" s="36">
        <f>SUM(C47:K47)</f>
        <v>1581900</v>
      </c>
      <c r="M47" s="34"/>
      <c r="N47" s="47"/>
    </row>
    <row r="51" spans="1:11" ht="15.75" thickBot="1" x14ac:dyDescent="0.3"/>
    <row r="52" spans="1:11" x14ac:dyDescent="0.25">
      <c r="B52" s="69" t="s">
        <v>20</v>
      </c>
      <c r="C52" s="70"/>
      <c r="D52" s="70"/>
      <c r="E52" s="70"/>
      <c r="F52" s="70"/>
      <c r="G52" s="70"/>
      <c r="H52" s="70"/>
      <c r="I52" s="70"/>
      <c r="J52" s="70"/>
      <c r="K52" s="71"/>
    </row>
    <row r="53" spans="1:11" ht="15.75" thickBot="1" x14ac:dyDescent="0.3">
      <c r="B53" s="1" t="s">
        <v>0</v>
      </c>
      <c r="C53" s="3"/>
      <c r="D53" s="3" t="s">
        <v>1</v>
      </c>
      <c r="E53" s="64" t="s">
        <v>2</v>
      </c>
      <c r="F53" s="64"/>
      <c r="G53" s="64"/>
      <c r="H53" s="65" t="s">
        <v>3</v>
      </c>
      <c r="I53" s="66"/>
      <c r="J53" s="67"/>
      <c r="K53" s="4" t="s">
        <v>27</v>
      </c>
    </row>
    <row r="54" spans="1:11" x14ac:dyDescent="0.25">
      <c r="B54" s="5">
        <v>2018</v>
      </c>
      <c r="C54" s="6" t="s">
        <v>4</v>
      </c>
      <c r="D54" s="6" t="s">
        <v>5</v>
      </c>
      <c r="E54" s="6" t="s">
        <v>5</v>
      </c>
      <c r="F54" s="6" t="s">
        <v>6</v>
      </c>
      <c r="G54" s="6" t="s">
        <v>7</v>
      </c>
      <c r="H54" s="18" t="s">
        <v>5</v>
      </c>
      <c r="I54" s="18" t="s">
        <v>6</v>
      </c>
      <c r="J54" s="18" t="s">
        <v>7</v>
      </c>
      <c r="K54" s="7" t="s">
        <v>5</v>
      </c>
    </row>
    <row r="55" spans="1:11" x14ac:dyDescent="0.25">
      <c r="B55" s="8"/>
      <c r="C55" s="9">
        <v>1800</v>
      </c>
      <c r="D55" s="9">
        <v>13000</v>
      </c>
      <c r="E55" s="9">
        <v>13000</v>
      </c>
      <c r="F55" s="9">
        <v>18750</v>
      </c>
      <c r="G55" s="9">
        <v>22750</v>
      </c>
      <c r="H55" s="9">
        <v>13000</v>
      </c>
      <c r="I55" s="9">
        <v>18750</v>
      </c>
      <c r="J55" s="9">
        <v>22750</v>
      </c>
      <c r="K55" s="10">
        <v>13000</v>
      </c>
    </row>
    <row r="56" spans="1:11" x14ac:dyDescent="0.25">
      <c r="B56" s="8"/>
      <c r="C56" s="9">
        <v>672</v>
      </c>
      <c r="D56" s="9"/>
      <c r="E56" s="9"/>
      <c r="F56" s="9"/>
      <c r="G56" s="9"/>
      <c r="H56" s="9"/>
      <c r="I56" s="9"/>
      <c r="J56" s="9"/>
      <c r="K56" s="10"/>
    </row>
    <row r="57" spans="1:11" x14ac:dyDescent="0.25">
      <c r="B57" s="20">
        <v>43150</v>
      </c>
      <c r="C57" s="12">
        <v>-1</v>
      </c>
      <c r="D57" s="12"/>
      <c r="E57" s="12"/>
      <c r="F57" s="12">
        <v>0</v>
      </c>
      <c r="G57" s="12"/>
      <c r="H57" s="12"/>
      <c r="I57" s="12">
        <v>1</v>
      </c>
      <c r="J57" s="12"/>
      <c r="K57" s="13"/>
    </row>
    <row r="58" spans="1:11" x14ac:dyDescent="0.25">
      <c r="B58" s="20">
        <v>43151</v>
      </c>
      <c r="C58" s="12">
        <v>-5.5</v>
      </c>
      <c r="D58" s="12"/>
      <c r="E58" s="12"/>
      <c r="F58" s="12">
        <v>1.5</v>
      </c>
      <c r="G58" s="12">
        <v>3</v>
      </c>
      <c r="H58" s="12"/>
      <c r="I58" s="12">
        <v>2.5</v>
      </c>
      <c r="J58" s="12">
        <v>3</v>
      </c>
      <c r="K58" s="13"/>
    </row>
    <row r="59" spans="1:11" x14ac:dyDescent="0.25">
      <c r="B59" s="44">
        <v>43153</v>
      </c>
      <c r="C59" s="12">
        <v>-5.5</v>
      </c>
      <c r="D59" s="12"/>
      <c r="E59" s="12"/>
      <c r="F59" s="12">
        <v>4.5</v>
      </c>
      <c r="G59" s="12"/>
      <c r="H59" s="12"/>
      <c r="I59" s="12">
        <v>5.5</v>
      </c>
      <c r="J59" s="12"/>
      <c r="K59" s="13"/>
    </row>
    <row r="60" spans="1:11" x14ac:dyDescent="0.25">
      <c r="B60" s="20">
        <v>43158</v>
      </c>
      <c r="C60" s="12">
        <v>-6</v>
      </c>
      <c r="D60" s="12">
        <v>3.5</v>
      </c>
      <c r="E60" s="12"/>
      <c r="F60" s="12"/>
      <c r="G60" s="12">
        <v>6</v>
      </c>
      <c r="H60" s="12">
        <v>5.5</v>
      </c>
      <c r="I60" s="12"/>
      <c r="J60" s="12"/>
      <c r="K60" s="13">
        <v>3</v>
      </c>
    </row>
    <row r="61" spans="1:11" x14ac:dyDescent="0.25">
      <c r="A61" s="46" t="s">
        <v>26</v>
      </c>
      <c r="B61" s="20">
        <v>43158</v>
      </c>
      <c r="C61" s="12">
        <v>-4</v>
      </c>
      <c r="D61" s="12"/>
      <c r="E61" s="21"/>
      <c r="F61" s="12"/>
      <c r="G61" s="12">
        <v>4</v>
      </c>
      <c r="H61" s="12">
        <v>3</v>
      </c>
      <c r="I61" s="12"/>
      <c r="J61" s="12"/>
      <c r="K61" s="13"/>
    </row>
    <row r="62" spans="1:11" x14ac:dyDescent="0.25">
      <c r="B62" s="20">
        <v>43159</v>
      </c>
      <c r="C62" s="12">
        <v>-8</v>
      </c>
      <c r="D62" s="12">
        <v>4.5</v>
      </c>
      <c r="E62" s="12">
        <v>2</v>
      </c>
      <c r="F62" s="12"/>
      <c r="G62" s="12">
        <v>8</v>
      </c>
      <c r="H62" s="12">
        <v>8</v>
      </c>
      <c r="I62" s="12"/>
      <c r="J62" s="12"/>
      <c r="K62" s="13">
        <v>2</v>
      </c>
    </row>
    <row r="63" spans="1:11" x14ac:dyDescent="0.25">
      <c r="B63" s="20"/>
      <c r="C63" s="12"/>
      <c r="D63" s="12"/>
      <c r="E63" s="12"/>
      <c r="F63" s="12"/>
      <c r="G63" s="12"/>
      <c r="H63" s="12"/>
      <c r="I63" s="12"/>
      <c r="J63" s="12"/>
      <c r="K63" s="13"/>
    </row>
    <row r="64" spans="1:11" x14ac:dyDescent="0.25">
      <c r="B64" s="20"/>
      <c r="C64" s="12"/>
      <c r="D64" s="12"/>
      <c r="E64" s="12"/>
      <c r="F64" s="12"/>
      <c r="G64" s="12"/>
      <c r="H64" s="12"/>
      <c r="I64" s="12"/>
      <c r="J64" s="12"/>
      <c r="K64" s="13"/>
    </row>
    <row r="65" spans="2:12" x14ac:dyDescent="0.25">
      <c r="B65" s="11"/>
      <c r="C65" s="12">
        <f t="shared" ref="C65:K65" si="6">SUM(C56:C64)</f>
        <v>642</v>
      </c>
      <c r="D65" s="12">
        <f t="shared" si="6"/>
        <v>8</v>
      </c>
      <c r="E65" s="12">
        <f t="shared" si="6"/>
        <v>2</v>
      </c>
      <c r="F65" s="12">
        <f t="shared" si="6"/>
        <v>6</v>
      </c>
      <c r="G65" s="12">
        <f t="shared" si="6"/>
        <v>21</v>
      </c>
      <c r="H65" s="12">
        <f t="shared" si="6"/>
        <v>16.5</v>
      </c>
      <c r="I65" s="12">
        <f t="shared" si="6"/>
        <v>9</v>
      </c>
      <c r="J65" s="12">
        <f t="shared" si="6"/>
        <v>3</v>
      </c>
      <c r="K65" s="12">
        <f t="shared" si="6"/>
        <v>5</v>
      </c>
    </row>
    <row r="66" spans="2:12" ht="15.75" thickBot="1" x14ac:dyDescent="0.3">
      <c r="B66" s="14"/>
      <c r="C66" s="15">
        <f t="shared" ref="C66:K66" si="7">C65*C55</f>
        <v>1155600</v>
      </c>
      <c r="D66" s="15">
        <f t="shared" si="7"/>
        <v>104000</v>
      </c>
      <c r="E66" s="15">
        <f t="shared" si="7"/>
        <v>26000</v>
      </c>
      <c r="F66" s="15">
        <f t="shared" si="7"/>
        <v>112500</v>
      </c>
      <c r="G66" s="15">
        <f t="shared" si="7"/>
        <v>477750</v>
      </c>
      <c r="H66" s="15">
        <f t="shared" si="7"/>
        <v>214500</v>
      </c>
      <c r="I66" s="15">
        <f t="shared" si="7"/>
        <v>168750</v>
      </c>
      <c r="J66" s="15">
        <f t="shared" si="7"/>
        <v>68250</v>
      </c>
      <c r="K66" s="15">
        <f t="shared" si="7"/>
        <v>65000</v>
      </c>
      <c r="L66" s="23">
        <f>SUM(C66:K66)</f>
        <v>2392350</v>
      </c>
    </row>
    <row r="69" spans="2:12" x14ac:dyDescent="0.25">
      <c r="B69" s="58" t="s">
        <v>28</v>
      </c>
      <c r="C69" s="60"/>
      <c r="D69" s="60"/>
      <c r="E69" s="60"/>
      <c r="F69" s="60"/>
      <c r="G69" s="60"/>
      <c r="H69" s="59"/>
    </row>
    <row r="70" spans="2:12" x14ac:dyDescent="0.25">
      <c r="B70" s="58" t="s">
        <v>30</v>
      </c>
      <c r="C70" s="59"/>
      <c r="D70" s="12" t="s">
        <v>31</v>
      </c>
      <c r="E70" s="12" t="s">
        <v>32</v>
      </c>
      <c r="F70" s="12" t="s">
        <v>33</v>
      </c>
      <c r="G70" s="12" t="s">
        <v>17</v>
      </c>
      <c r="H70" s="12" t="s">
        <v>18</v>
      </c>
    </row>
    <row r="71" spans="2:12" x14ac:dyDescent="0.25">
      <c r="B71" s="58" t="s">
        <v>29</v>
      </c>
      <c r="C71" s="59"/>
      <c r="D71" s="12">
        <f>D65+E65+H65+K65</f>
        <v>31.5</v>
      </c>
      <c r="E71" s="12">
        <v>13000</v>
      </c>
      <c r="F71" s="12">
        <f>D71*E71</f>
        <v>409500</v>
      </c>
      <c r="G71" s="12">
        <f>F71*0.27</f>
        <v>110565</v>
      </c>
      <c r="H71" s="12">
        <f>F71+G71</f>
        <v>520065</v>
      </c>
    </row>
    <row r="72" spans="2:12" x14ac:dyDescent="0.25">
      <c r="B72" s="58" t="s">
        <v>6</v>
      </c>
      <c r="C72" s="59"/>
      <c r="D72" s="12">
        <f>F65+I65</f>
        <v>15</v>
      </c>
      <c r="E72" s="12">
        <v>18750</v>
      </c>
      <c r="F72" s="12">
        <f t="shared" ref="F72:F74" si="8">D72*E72</f>
        <v>281250</v>
      </c>
      <c r="G72" s="12">
        <f t="shared" ref="G72:G76" si="9">F72*0.27</f>
        <v>75937.5</v>
      </c>
      <c r="H72" s="12">
        <f t="shared" ref="H72:H76" si="10">F72+G72</f>
        <v>357187.5</v>
      </c>
    </row>
    <row r="73" spans="2:12" x14ac:dyDescent="0.25">
      <c r="B73" s="58" t="s">
        <v>7</v>
      </c>
      <c r="C73" s="59"/>
      <c r="D73" s="12">
        <f>G65+J65</f>
        <v>24</v>
      </c>
      <c r="E73" s="12">
        <v>22750</v>
      </c>
      <c r="F73" s="12">
        <f t="shared" si="8"/>
        <v>546000</v>
      </c>
      <c r="G73" s="12">
        <f t="shared" si="9"/>
        <v>147420</v>
      </c>
      <c r="H73" s="12">
        <f t="shared" si="10"/>
        <v>693420</v>
      </c>
    </row>
    <row r="74" spans="2:12" x14ac:dyDescent="0.25">
      <c r="B74" s="58" t="s">
        <v>4</v>
      </c>
      <c r="C74" s="59"/>
      <c r="D74" s="12">
        <f>C65</f>
        <v>642</v>
      </c>
      <c r="E74" s="12">
        <v>1800</v>
      </c>
      <c r="F74" s="12">
        <f t="shared" si="8"/>
        <v>1155600</v>
      </c>
      <c r="G74" s="12">
        <f t="shared" si="9"/>
        <v>312012</v>
      </c>
      <c r="H74" s="12">
        <f t="shared" si="10"/>
        <v>1467612</v>
      </c>
    </row>
    <row r="75" spans="2:12" x14ac:dyDescent="0.25">
      <c r="B75" s="58"/>
      <c r="C75" s="59"/>
      <c r="D75" s="12"/>
      <c r="E75" s="12"/>
      <c r="F75" s="12"/>
      <c r="G75" s="12">
        <f t="shared" si="9"/>
        <v>0</v>
      </c>
      <c r="H75" s="12">
        <f t="shared" si="10"/>
        <v>0</v>
      </c>
    </row>
    <row r="76" spans="2:12" x14ac:dyDescent="0.25">
      <c r="B76" s="58"/>
      <c r="C76" s="59"/>
      <c r="D76" s="12"/>
      <c r="E76" s="12"/>
      <c r="F76" s="37">
        <f>SUM(F71:F75)</f>
        <v>2392350</v>
      </c>
      <c r="G76" s="37">
        <f t="shared" si="9"/>
        <v>645934.5</v>
      </c>
      <c r="H76" s="37">
        <f t="shared" si="10"/>
        <v>3038284.5</v>
      </c>
    </row>
    <row r="77" spans="2:12" x14ac:dyDescent="0.25">
      <c r="B77" s="58"/>
      <c r="C77" s="59"/>
      <c r="D77" s="12"/>
      <c r="E77" s="12"/>
      <c r="F77" s="12"/>
      <c r="G77" s="12"/>
      <c r="H77" s="12"/>
    </row>
    <row r="78" spans="2:12" x14ac:dyDescent="0.25">
      <c r="B78" s="58"/>
      <c r="C78" s="59"/>
      <c r="D78" s="12"/>
      <c r="E78" s="12"/>
      <c r="F78" s="12"/>
      <c r="G78" s="12"/>
      <c r="H78" s="12"/>
    </row>
    <row r="79" spans="2:12" x14ac:dyDescent="0.25">
      <c r="B79" s="58"/>
      <c r="C79" s="59"/>
      <c r="D79" s="12"/>
      <c r="E79" s="12"/>
      <c r="F79" s="12"/>
      <c r="G79" s="12"/>
      <c r="H79" s="12"/>
    </row>
    <row r="80" spans="2:12" x14ac:dyDescent="0.25">
      <c r="B80" s="58"/>
      <c r="C80" s="59"/>
      <c r="D80" s="12"/>
      <c r="E80" s="12"/>
      <c r="F80" s="12"/>
      <c r="G80" s="12"/>
      <c r="H80" s="12"/>
    </row>
    <row r="83" spans="1:11" ht="15.75" thickBot="1" x14ac:dyDescent="0.3"/>
    <row r="84" spans="1:11" x14ac:dyDescent="0.25">
      <c r="B84" s="69" t="s">
        <v>25</v>
      </c>
      <c r="C84" s="70"/>
      <c r="D84" s="70"/>
      <c r="E84" s="70"/>
      <c r="F84" s="70"/>
      <c r="G84" s="70"/>
      <c r="H84" s="70"/>
      <c r="I84" s="70"/>
      <c r="J84" s="70"/>
      <c r="K84" s="71"/>
    </row>
    <row r="85" spans="1:11" ht="15.75" thickBot="1" x14ac:dyDescent="0.3">
      <c r="B85" s="1" t="s">
        <v>0</v>
      </c>
      <c r="C85" s="3"/>
      <c r="D85" s="3" t="s">
        <v>1</v>
      </c>
      <c r="E85" s="64" t="s">
        <v>2</v>
      </c>
      <c r="F85" s="64"/>
      <c r="G85" s="64"/>
      <c r="H85" s="65" t="s">
        <v>3</v>
      </c>
      <c r="I85" s="66"/>
      <c r="J85" s="67"/>
      <c r="K85" s="4" t="s">
        <v>27</v>
      </c>
    </row>
    <row r="86" spans="1:11" x14ac:dyDescent="0.25">
      <c r="B86" s="5">
        <v>2018</v>
      </c>
      <c r="C86" s="6" t="s">
        <v>4</v>
      </c>
      <c r="D86" s="6" t="s">
        <v>5</v>
      </c>
      <c r="E86" s="6" t="s">
        <v>5</v>
      </c>
      <c r="F86" s="6" t="s">
        <v>6</v>
      </c>
      <c r="G86" s="6" t="s">
        <v>7</v>
      </c>
      <c r="H86" s="18" t="s">
        <v>5</v>
      </c>
      <c r="I86" s="18" t="s">
        <v>6</v>
      </c>
      <c r="J86" s="18" t="s">
        <v>7</v>
      </c>
      <c r="K86" s="7" t="s">
        <v>5</v>
      </c>
    </row>
    <row r="87" spans="1:11" x14ac:dyDescent="0.25">
      <c r="B87" s="8"/>
      <c r="C87" s="9">
        <v>1800</v>
      </c>
      <c r="D87" s="9">
        <v>13000</v>
      </c>
      <c r="E87" s="9">
        <v>13000</v>
      </c>
      <c r="F87" s="9">
        <v>18750</v>
      </c>
      <c r="G87" s="9">
        <v>22750</v>
      </c>
      <c r="H87" s="9">
        <v>13000</v>
      </c>
      <c r="I87" s="9">
        <v>18750</v>
      </c>
      <c r="J87" s="9">
        <v>22750</v>
      </c>
      <c r="K87" s="10">
        <v>13000</v>
      </c>
    </row>
    <row r="88" spans="1:11" x14ac:dyDescent="0.25">
      <c r="B88" s="8"/>
      <c r="C88" s="9">
        <v>360</v>
      </c>
      <c r="D88" s="9"/>
      <c r="E88" s="9"/>
      <c r="F88" s="9"/>
      <c r="G88" s="9"/>
      <c r="H88" s="9"/>
      <c r="I88" s="9"/>
      <c r="J88" s="9"/>
      <c r="K88" s="10"/>
    </row>
    <row r="89" spans="1:11" x14ac:dyDescent="0.25">
      <c r="B89" s="48">
        <v>43160</v>
      </c>
      <c r="C89" s="9">
        <v>-4</v>
      </c>
      <c r="D89" s="9"/>
      <c r="E89" s="9">
        <v>2</v>
      </c>
      <c r="F89" s="9"/>
      <c r="G89" s="9">
        <v>1.5</v>
      </c>
      <c r="H89" s="9">
        <v>4</v>
      </c>
      <c r="I89" s="9"/>
      <c r="J89" s="9"/>
      <c r="K89" s="10"/>
    </row>
    <row r="90" spans="1:11" x14ac:dyDescent="0.25">
      <c r="B90" s="48">
        <v>43161</v>
      </c>
      <c r="C90" s="9">
        <v>-8.25</v>
      </c>
      <c r="D90" s="9"/>
      <c r="E90" s="9">
        <v>4.5</v>
      </c>
      <c r="F90" s="9"/>
      <c r="G90" s="9">
        <v>2.5</v>
      </c>
      <c r="H90" s="9">
        <v>8.25</v>
      </c>
      <c r="I90" s="9"/>
      <c r="J90" s="9"/>
      <c r="K90" s="10">
        <v>2.5</v>
      </c>
    </row>
    <row r="91" spans="1:11" x14ac:dyDescent="0.25">
      <c r="B91" s="48">
        <v>43162</v>
      </c>
      <c r="C91" s="49">
        <v>-6</v>
      </c>
      <c r="D91" s="49"/>
      <c r="E91" s="49">
        <v>3</v>
      </c>
      <c r="F91" s="49"/>
      <c r="G91" s="49">
        <v>3</v>
      </c>
      <c r="H91" s="49">
        <v>6</v>
      </c>
      <c r="I91" s="49"/>
      <c r="J91" s="49"/>
      <c r="K91" s="50">
        <v>5</v>
      </c>
    </row>
    <row r="92" spans="1:11" x14ac:dyDescent="0.25">
      <c r="B92" s="48"/>
      <c r="C92" s="49"/>
      <c r="D92" s="49"/>
      <c r="E92" s="49"/>
      <c r="F92" s="49"/>
      <c r="G92" s="49"/>
      <c r="H92" s="49"/>
      <c r="I92" s="49"/>
      <c r="J92" s="49"/>
      <c r="K92" s="50"/>
    </row>
    <row r="93" spans="1:11" x14ac:dyDescent="0.25">
      <c r="A93" s="57"/>
      <c r="B93" s="54">
        <v>43178</v>
      </c>
      <c r="C93" s="55"/>
      <c r="D93" s="55"/>
      <c r="E93" s="55"/>
      <c r="F93" s="55">
        <v>2.5</v>
      </c>
      <c r="G93" s="55"/>
      <c r="H93" s="55"/>
      <c r="I93" s="55"/>
      <c r="J93" s="55"/>
      <c r="K93" s="56"/>
    </row>
    <row r="94" spans="1:11" x14ac:dyDescent="0.25">
      <c r="B94" s="48"/>
      <c r="C94" s="49"/>
      <c r="D94" s="49"/>
      <c r="E94" s="49"/>
      <c r="F94" s="49"/>
      <c r="G94" s="49"/>
      <c r="H94" s="49"/>
      <c r="I94" s="49"/>
      <c r="J94" s="49"/>
      <c r="K94" s="50"/>
    </row>
    <row r="95" spans="1:11" x14ac:dyDescent="0.25">
      <c r="B95" s="11"/>
      <c r="C95" s="49"/>
      <c r="D95" s="49"/>
      <c r="E95" s="49"/>
      <c r="F95" s="49"/>
      <c r="G95" s="49"/>
      <c r="H95" s="49"/>
      <c r="I95" s="49"/>
      <c r="J95" s="49"/>
      <c r="K95" s="50"/>
    </row>
    <row r="96" spans="1:11" x14ac:dyDescent="0.25">
      <c r="B96" s="11"/>
      <c r="C96" s="12">
        <f>SUM(C88:C95)</f>
        <v>341.75</v>
      </c>
      <c r="D96" s="12">
        <f t="shared" ref="D96:K96" si="11">SUM(D88:D95)</f>
        <v>0</v>
      </c>
      <c r="E96" s="12">
        <f t="shared" si="11"/>
        <v>9.5</v>
      </c>
      <c r="F96" s="12">
        <f t="shared" si="11"/>
        <v>2.5</v>
      </c>
      <c r="G96" s="12">
        <f t="shared" si="11"/>
        <v>7</v>
      </c>
      <c r="H96" s="12">
        <f t="shared" si="11"/>
        <v>18.25</v>
      </c>
      <c r="I96" s="12">
        <f t="shared" si="11"/>
        <v>0</v>
      </c>
      <c r="J96" s="12">
        <f t="shared" si="11"/>
        <v>0</v>
      </c>
      <c r="K96" s="12">
        <f t="shared" si="11"/>
        <v>7.5</v>
      </c>
    </row>
    <row r="97" spans="2:12" ht="15.75" thickBot="1" x14ac:dyDescent="0.3">
      <c r="B97" s="14"/>
      <c r="C97" s="15">
        <f>C96*C87</f>
        <v>615150</v>
      </c>
      <c r="D97" s="15">
        <f t="shared" ref="D97:K97" si="12">D96*D87</f>
        <v>0</v>
      </c>
      <c r="E97" s="15">
        <f t="shared" si="12"/>
        <v>123500</v>
      </c>
      <c r="F97" s="15">
        <f t="shared" si="12"/>
        <v>46875</v>
      </c>
      <c r="G97" s="15">
        <f t="shared" si="12"/>
        <v>159250</v>
      </c>
      <c r="H97" s="15">
        <f t="shared" si="12"/>
        <v>237250</v>
      </c>
      <c r="I97" s="15">
        <f t="shared" si="12"/>
        <v>0</v>
      </c>
      <c r="J97" s="15">
        <f t="shared" si="12"/>
        <v>0</v>
      </c>
      <c r="K97" s="15">
        <f t="shared" si="12"/>
        <v>97500</v>
      </c>
      <c r="L97" s="23">
        <f>SUM(C97:K97)</f>
        <v>1279525</v>
      </c>
    </row>
    <row r="98" spans="2:12" x14ac:dyDescent="0.2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23"/>
    </row>
    <row r="99" spans="2:12" x14ac:dyDescent="0.2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23"/>
    </row>
    <row r="100" spans="2:12" x14ac:dyDescent="0.25">
      <c r="B100" s="58" t="s">
        <v>34</v>
      </c>
      <c r="C100" s="60"/>
      <c r="D100" s="60"/>
      <c r="E100" s="60"/>
      <c r="F100" s="60"/>
      <c r="G100" s="60"/>
      <c r="H100" s="59"/>
      <c r="I100" s="34"/>
      <c r="J100" s="34"/>
      <c r="K100" s="34"/>
      <c r="L100" s="23"/>
    </row>
    <row r="101" spans="2:12" x14ac:dyDescent="0.25">
      <c r="B101" s="58" t="s">
        <v>30</v>
      </c>
      <c r="C101" s="59"/>
      <c r="D101" s="12" t="s">
        <v>31</v>
      </c>
      <c r="E101" s="12" t="s">
        <v>32</v>
      </c>
      <c r="F101" s="12" t="s">
        <v>33</v>
      </c>
      <c r="G101" s="12" t="s">
        <v>17</v>
      </c>
      <c r="H101" s="12" t="s">
        <v>18</v>
      </c>
      <c r="I101" s="34"/>
      <c r="J101" s="34"/>
      <c r="K101" s="34"/>
      <c r="L101" s="23"/>
    </row>
    <row r="102" spans="2:12" x14ac:dyDescent="0.25">
      <c r="B102" s="58" t="s">
        <v>29</v>
      </c>
      <c r="C102" s="59"/>
      <c r="D102" s="12">
        <f>E96+H96+D96+K96</f>
        <v>35.25</v>
      </c>
      <c r="E102" s="52">
        <v>13000</v>
      </c>
      <c r="F102" s="52">
        <f>E102*D102</f>
        <v>458250</v>
      </c>
      <c r="G102" s="52">
        <f>F102*0.27</f>
        <v>123727.50000000001</v>
      </c>
      <c r="H102" s="52">
        <f>G102+F102</f>
        <v>581977.5</v>
      </c>
      <c r="I102" s="34"/>
      <c r="J102" s="34"/>
      <c r="K102" s="34"/>
      <c r="L102" s="23"/>
    </row>
    <row r="103" spans="2:12" x14ac:dyDescent="0.25">
      <c r="B103" s="58" t="s">
        <v>6</v>
      </c>
      <c r="C103" s="59"/>
      <c r="D103" s="12">
        <f>F96+I96</f>
        <v>2.5</v>
      </c>
      <c r="E103" s="52">
        <v>18750</v>
      </c>
      <c r="F103" s="52">
        <f t="shared" ref="F103:F105" si="13">E103*D103</f>
        <v>46875</v>
      </c>
      <c r="G103" s="52">
        <f t="shared" ref="G103:G106" si="14">F103*0.27</f>
        <v>12656.25</v>
      </c>
      <c r="H103" s="52">
        <f t="shared" ref="H103:H106" si="15">G103+F103</f>
        <v>59531.25</v>
      </c>
      <c r="I103" s="34"/>
      <c r="J103" s="34"/>
      <c r="K103" s="34"/>
      <c r="L103" s="23"/>
    </row>
    <row r="104" spans="2:12" x14ac:dyDescent="0.25">
      <c r="B104" s="58" t="s">
        <v>7</v>
      </c>
      <c r="C104" s="59"/>
      <c r="D104" s="12">
        <f>G96+J96</f>
        <v>7</v>
      </c>
      <c r="E104" s="52">
        <v>22750</v>
      </c>
      <c r="F104" s="52">
        <f t="shared" si="13"/>
        <v>159250</v>
      </c>
      <c r="G104" s="52">
        <f t="shared" si="14"/>
        <v>42997.5</v>
      </c>
      <c r="H104" s="52">
        <f t="shared" si="15"/>
        <v>202247.5</v>
      </c>
      <c r="I104" s="34"/>
      <c r="J104" s="34"/>
      <c r="K104" s="34"/>
      <c r="L104" s="23"/>
    </row>
    <row r="105" spans="2:12" x14ac:dyDescent="0.25">
      <c r="B105" s="58" t="s">
        <v>4</v>
      </c>
      <c r="C105" s="59"/>
      <c r="D105" s="12">
        <f>C96</f>
        <v>341.75</v>
      </c>
      <c r="E105" s="52">
        <v>1800</v>
      </c>
      <c r="F105" s="52">
        <f t="shared" si="13"/>
        <v>615150</v>
      </c>
      <c r="G105" s="52">
        <f t="shared" si="14"/>
        <v>166090.5</v>
      </c>
      <c r="H105" s="52">
        <f t="shared" si="15"/>
        <v>781240.5</v>
      </c>
      <c r="I105" s="34"/>
      <c r="J105" s="34"/>
      <c r="K105" s="34"/>
      <c r="L105" s="23"/>
    </row>
    <row r="106" spans="2:12" x14ac:dyDescent="0.25">
      <c r="B106" s="58"/>
      <c r="C106" s="59"/>
      <c r="D106" s="12"/>
      <c r="E106" s="12"/>
      <c r="F106" s="53">
        <f>SUM(F102:F105)</f>
        <v>1279525</v>
      </c>
      <c r="G106" s="53">
        <f t="shared" si="14"/>
        <v>345471.75</v>
      </c>
      <c r="H106" s="53">
        <f t="shared" si="15"/>
        <v>1624996.75</v>
      </c>
    </row>
    <row r="107" spans="2:12" x14ac:dyDescent="0.25">
      <c r="B107" s="58"/>
      <c r="C107" s="59"/>
      <c r="D107" s="12"/>
      <c r="E107" s="12"/>
      <c r="F107" s="12"/>
      <c r="G107" s="12"/>
      <c r="H107" s="12"/>
    </row>
    <row r="108" spans="2:12" x14ac:dyDescent="0.25">
      <c r="B108" s="58"/>
      <c r="C108" s="59"/>
      <c r="D108" s="12"/>
      <c r="E108" s="12"/>
      <c r="F108" s="12"/>
      <c r="G108" s="12"/>
      <c r="H108" s="12"/>
    </row>
    <row r="109" spans="2:12" x14ac:dyDescent="0.25">
      <c r="B109" s="51"/>
      <c r="C109" s="51"/>
      <c r="D109" s="34"/>
      <c r="E109" s="34"/>
      <c r="F109" s="34"/>
      <c r="G109" s="34"/>
      <c r="H109" s="34"/>
    </row>
    <row r="110" spans="2:12" x14ac:dyDescent="0.25">
      <c r="B110" s="51"/>
      <c r="C110" s="51"/>
      <c r="D110" s="34"/>
      <c r="E110" s="34"/>
      <c r="F110" s="34"/>
      <c r="G110" s="34"/>
      <c r="H110" s="34"/>
    </row>
    <row r="111" spans="2:12" ht="15.75" thickBot="1" x14ac:dyDescent="0.3"/>
    <row r="112" spans="2:12" ht="15.75" thickBot="1" x14ac:dyDescent="0.3">
      <c r="B112" s="61" t="s">
        <v>19</v>
      </c>
      <c r="C112" s="62"/>
      <c r="D112" s="62"/>
      <c r="E112" s="62"/>
      <c r="F112" s="62"/>
      <c r="G112" s="62"/>
      <c r="H112" s="62"/>
      <c r="I112" s="63"/>
      <c r="J112" s="38"/>
      <c r="K112" s="38"/>
    </row>
    <row r="113" spans="2:11" ht="15.75" thickBot="1" x14ac:dyDescent="0.3">
      <c r="B113" s="41" t="s">
        <v>10</v>
      </c>
      <c r="C113" s="42" t="s">
        <v>4</v>
      </c>
      <c r="D113" s="42" t="s">
        <v>5</v>
      </c>
      <c r="E113" s="42" t="s">
        <v>6</v>
      </c>
      <c r="F113" s="42" t="s">
        <v>7</v>
      </c>
      <c r="G113" s="42" t="s">
        <v>16</v>
      </c>
      <c r="H113" s="42" t="s">
        <v>17</v>
      </c>
      <c r="I113" s="43" t="s">
        <v>18</v>
      </c>
      <c r="J113" s="34"/>
      <c r="K113" s="34"/>
    </row>
    <row r="114" spans="2:11" x14ac:dyDescent="0.25">
      <c r="B114" s="24"/>
      <c r="C114" s="25"/>
      <c r="D114" s="25"/>
      <c r="E114" s="25"/>
      <c r="F114" s="25"/>
      <c r="G114" s="25"/>
      <c r="H114" s="25"/>
      <c r="I114" s="26"/>
      <c r="J114" s="34"/>
      <c r="K114" s="34"/>
    </row>
    <row r="115" spans="2:11" x14ac:dyDescent="0.25">
      <c r="B115" s="11" t="s">
        <v>11</v>
      </c>
      <c r="C115" s="12">
        <f>C13</f>
        <v>691200</v>
      </c>
      <c r="D115" s="12"/>
      <c r="E115" s="12"/>
      <c r="F115" s="12"/>
      <c r="G115" s="27">
        <f>SUM(C115:F115)</f>
        <v>691200</v>
      </c>
      <c r="H115" s="37">
        <f>G115*0.27</f>
        <v>186624</v>
      </c>
      <c r="I115" s="39">
        <f>H115+G115</f>
        <v>877824</v>
      </c>
      <c r="J115" s="34"/>
      <c r="K115" s="34"/>
    </row>
    <row r="116" spans="2:11" x14ac:dyDescent="0.25">
      <c r="B116" s="11" t="s">
        <v>12</v>
      </c>
      <c r="C116" s="12">
        <f>C25</f>
        <v>1339200</v>
      </c>
      <c r="D116" s="12"/>
      <c r="E116" s="12">
        <f>F25+I25</f>
        <v>0</v>
      </c>
      <c r="F116" s="12"/>
      <c r="G116" s="27">
        <f>SUM(C116:F116)</f>
        <v>1339200</v>
      </c>
      <c r="H116" s="37">
        <f t="shared" ref="H116:H121" si="16">G116*0.27</f>
        <v>361584</v>
      </c>
      <c r="I116" s="39">
        <f t="shared" ref="I116:I121" si="17">H116+G116</f>
        <v>1700784</v>
      </c>
      <c r="J116" s="34"/>
      <c r="K116" s="34"/>
    </row>
    <row r="117" spans="2:11" x14ac:dyDescent="0.25">
      <c r="B117" s="11" t="s">
        <v>13</v>
      </c>
      <c r="C117" s="12">
        <f>C47</f>
        <v>1319400</v>
      </c>
      <c r="D117" s="12">
        <f>D47+E47+H47+K47</f>
        <v>0</v>
      </c>
      <c r="E117" s="12">
        <f>F47+I47</f>
        <v>262500</v>
      </c>
      <c r="F117" s="12">
        <f>G47+J47</f>
        <v>0</v>
      </c>
      <c r="G117" s="27">
        <f>SUM(C117:F117)</f>
        <v>1581900</v>
      </c>
      <c r="H117" s="37">
        <f t="shared" si="16"/>
        <v>427113</v>
      </c>
      <c r="I117" s="39">
        <f t="shared" si="17"/>
        <v>2009013</v>
      </c>
      <c r="J117" s="34"/>
      <c r="K117" s="34"/>
    </row>
    <row r="118" spans="2:11" x14ac:dyDescent="0.25">
      <c r="B118" s="11" t="s">
        <v>14</v>
      </c>
      <c r="C118" s="12">
        <f>C66</f>
        <v>1155600</v>
      </c>
      <c r="D118" s="12">
        <f>D66+E66+H66+K66</f>
        <v>409500</v>
      </c>
      <c r="E118" s="12">
        <f>F66+I66</f>
        <v>281250</v>
      </c>
      <c r="F118" s="12">
        <f>G66+J66</f>
        <v>546000</v>
      </c>
      <c r="G118" s="27">
        <f>SUM(C118:F118)</f>
        <v>2392350</v>
      </c>
      <c r="H118" s="37">
        <f t="shared" si="16"/>
        <v>645934.5</v>
      </c>
      <c r="I118" s="39">
        <f t="shared" si="17"/>
        <v>3038284.5</v>
      </c>
      <c r="J118" s="34"/>
      <c r="K118" s="34"/>
    </row>
    <row r="119" spans="2:11" x14ac:dyDescent="0.25">
      <c r="B119" s="11" t="s">
        <v>15</v>
      </c>
      <c r="C119" s="12">
        <f>C97</f>
        <v>615150</v>
      </c>
      <c r="D119" s="12">
        <f>D97+E97+H97+K97</f>
        <v>458250</v>
      </c>
      <c r="E119" s="12">
        <f>F97+I97</f>
        <v>46875</v>
      </c>
      <c r="F119" s="12">
        <f>G97+J97</f>
        <v>159250</v>
      </c>
      <c r="G119" s="27">
        <f>SUM(C119:F119)</f>
        <v>1279525</v>
      </c>
      <c r="H119" s="37">
        <f t="shared" si="16"/>
        <v>345471.75</v>
      </c>
      <c r="I119" s="39">
        <f t="shared" si="17"/>
        <v>1624996.75</v>
      </c>
      <c r="J119" s="34"/>
      <c r="K119" s="34"/>
    </row>
    <row r="120" spans="2:11" x14ac:dyDescent="0.25">
      <c r="B120" s="11"/>
      <c r="C120" s="12"/>
      <c r="D120" s="12"/>
      <c r="E120" s="12"/>
      <c r="F120" s="12"/>
      <c r="G120" s="27"/>
      <c r="H120" s="37"/>
      <c r="I120" s="39"/>
      <c r="J120" s="34"/>
      <c r="K120" s="34"/>
    </row>
    <row r="121" spans="2:11" ht="15.75" thickBot="1" x14ac:dyDescent="0.3">
      <c r="B121" s="14"/>
      <c r="C121" s="15"/>
      <c r="D121" s="15"/>
      <c r="E121" s="15"/>
      <c r="F121" s="15"/>
      <c r="G121" s="28">
        <f>SUM(G115:G120)</f>
        <v>7284175</v>
      </c>
      <c r="H121" s="28">
        <f t="shared" si="16"/>
        <v>1966727.2500000002</v>
      </c>
      <c r="I121" s="40">
        <f t="shared" si="17"/>
        <v>9250902.25</v>
      </c>
      <c r="J121" s="34"/>
      <c r="K121" s="34"/>
    </row>
  </sheetData>
  <mergeCells count="38">
    <mergeCell ref="H19:J19"/>
    <mergeCell ref="H30:J30"/>
    <mergeCell ref="H7:J7"/>
    <mergeCell ref="B6:K6"/>
    <mergeCell ref="E7:G7"/>
    <mergeCell ref="B18:K18"/>
    <mergeCell ref="E19:G19"/>
    <mergeCell ref="B29:K29"/>
    <mergeCell ref="B112:I112"/>
    <mergeCell ref="E85:G85"/>
    <mergeCell ref="H85:J85"/>
    <mergeCell ref="L29:M29"/>
    <mergeCell ref="B52:K52"/>
    <mergeCell ref="E53:G53"/>
    <mergeCell ref="H53:J53"/>
    <mergeCell ref="B84:K84"/>
    <mergeCell ref="E30:G30"/>
    <mergeCell ref="B69:H69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70:C70"/>
    <mergeCell ref="B105:C105"/>
    <mergeCell ref="B106:C106"/>
    <mergeCell ref="B107:C107"/>
    <mergeCell ref="B108:C108"/>
    <mergeCell ref="B100:H100"/>
    <mergeCell ref="B101:C101"/>
    <mergeCell ref="B102:C102"/>
    <mergeCell ref="B103:C103"/>
    <mergeCell ref="B104:C104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65" orientation="portrait" horizontalDpi="1200" verticalDpi="1200" r:id="rId1"/>
  <rowBreaks count="1" manualBreakCount="1"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2018-03-21T10:24:24Z</dcterms:modified>
</cp:coreProperties>
</file>