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T:\Onkormanyzati-iroda\Új struktúra\Testületi gép 2021.02.08\Testület\2023. évi előterjesztések\2023.05.26. rendes\Frakcióra\"/>
    </mc:Choice>
  </mc:AlternateContent>
  <xr:revisionPtr revIDLastSave="0" documentId="13_ncr:1_{AC436A48-470B-4A0A-BD74-B30A77B3490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Munka1" sheetId="1" r:id="rId1"/>
  </sheets>
  <calcPr calcId="191029"/>
  <extLst>
    <ext uri="smNativeData">
      <pm:revision xmlns:pm="smNativeData" day="1611218088" val="980" rev="124" revOS="4" revMin="124" revMax="0"/>
      <pm:docPrefs xmlns:pm="smNativeData" id="1611218088" fixedDigits="0" showNotice="1" showFrameBounds="1" autoChart="1" recalcOnPrint="1" recalcOnCopy="1" finalRounding="1" compatTextArt="1" tab="567" useDefinedPrintRange="1" printArea="currentSheet"/>
      <pm:compatibility xmlns:pm="smNativeData" id="1611218088" overlapCells="1"/>
      <pm:defCurrency xmlns:pm="smNativeData" id="1611218088"/>
    </ext>
  </extLst>
</workbook>
</file>

<file path=xl/calcChain.xml><?xml version="1.0" encoding="utf-8"?>
<calcChain xmlns="http://schemas.openxmlformats.org/spreadsheetml/2006/main">
  <c r="B10" i="1" l="1"/>
  <c r="E32" i="1"/>
  <c r="B43" i="1"/>
  <c r="F43" i="1" s="1"/>
  <c r="B44" i="1"/>
  <c r="F44" i="1" s="1"/>
  <c r="B45" i="1"/>
  <c r="F45" i="1" s="1"/>
  <c r="D47" i="1"/>
  <c r="E47" i="1"/>
  <c r="C47" i="1"/>
  <c r="D46" i="1"/>
  <c r="E46" i="1"/>
  <c r="C46" i="1"/>
  <c r="B42" i="1"/>
  <c r="F42" i="1" s="1"/>
  <c r="D40" i="1"/>
  <c r="E40" i="1"/>
  <c r="C40" i="1"/>
  <c r="D36" i="1"/>
  <c r="E36" i="1"/>
  <c r="C36" i="1"/>
  <c r="D32" i="1"/>
  <c r="C32" i="1"/>
  <c r="D31" i="1"/>
  <c r="E31" i="1"/>
  <c r="C31" i="1"/>
  <c r="D17" i="1"/>
  <c r="E17" i="1"/>
  <c r="C17" i="1"/>
  <c r="D7" i="1"/>
  <c r="E7" i="1"/>
  <c r="C7" i="1"/>
  <c r="B5" i="1"/>
  <c r="F5" i="1" s="1"/>
  <c r="B8" i="1"/>
  <c r="F8" i="1" s="1"/>
  <c r="B9" i="1"/>
  <c r="F9" i="1" s="1"/>
  <c r="F10" i="1"/>
  <c r="B11" i="1"/>
  <c r="F11" i="1" s="1"/>
  <c r="B12" i="1"/>
  <c r="F12" i="1" s="1"/>
  <c r="B13" i="1"/>
  <c r="F13" i="1" s="1"/>
  <c r="B14" i="1"/>
  <c r="F14" i="1" s="1"/>
  <c r="B15" i="1"/>
  <c r="F15" i="1" s="1"/>
  <c r="B16" i="1"/>
  <c r="F16" i="1" s="1"/>
  <c r="B18" i="1"/>
  <c r="F18" i="1" s="1"/>
  <c r="B19" i="1"/>
  <c r="F19" i="1" s="1"/>
  <c r="B20" i="1"/>
  <c r="F20" i="1" s="1"/>
  <c r="B21" i="1"/>
  <c r="F21" i="1" s="1"/>
  <c r="B22" i="1"/>
  <c r="F22" i="1" s="1"/>
  <c r="B23" i="1"/>
  <c r="F23" i="1" s="1"/>
  <c r="B24" i="1"/>
  <c r="F24" i="1" s="1"/>
  <c r="B25" i="1"/>
  <c r="F25" i="1" s="1"/>
  <c r="B26" i="1"/>
  <c r="F26" i="1" s="1"/>
  <c r="B27" i="1"/>
  <c r="F27" i="1" s="1"/>
  <c r="B28" i="1"/>
  <c r="F28" i="1" s="1"/>
  <c r="B29" i="1"/>
  <c r="F29" i="1" s="1"/>
  <c r="B30" i="1"/>
  <c r="F30" i="1" s="1"/>
  <c r="B33" i="1"/>
  <c r="F33" i="1" s="1"/>
  <c r="B34" i="1"/>
  <c r="F34" i="1" s="1"/>
  <c r="B35" i="1"/>
  <c r="F35" i="1" s="1"/>
  <c r="B37" i="1"/>
  <c r="F37" i="1" s="1"/>
  <c r="B38" i="1"/>
  <c r="F38" i="1" s="1"/>
  <c r="B39" i="1"/>
  <c r="F39" i="1" s="1"/>
  <c r="B4" i="1"/>
  <c r="F4" i="1" s="1"/>
  <c r="B47" i="1" l="1"/>
  <c r="F47" i="1" s="1"/>
  <c r="C41" i="1"/>
  <c r="C48" i="1" s="1"/>
  <c r="B46" i="1"/>
  <c r="F46" i="1" s="1"/>
  <c r="D41" i="1"/>
  <c r="D48" i="1" s="1"/>
  <c r="E41" i="1"/>
  <c r="E48" i="1" s="1"/>
  <c r="B32" i="1"/>
  <c r="F32" i="1" s="1"/>
  <c r="B40" i="1"/>
  <c r="F40" i="1" s="1"/>
  <c r="B36" i="1"/>
  <c r="F36" i="1" s="1"/>
  <c r="B31" i="1"/>
  <c r="F31" i="1" s="1"/>
  <c r="B17" i="1"/>
  <c r="F17" i="1" s="1"/>
  <c r="B7" i="1"/>
  <c r="F7" i="1" s="1"/>
  <c r="F41" i="1" l="1"/>
  <c r="B48" i="1"/>
  <c r="B41" i="1"/>
</calcChain>
</file>

<file path=xl/sharedStrings.xml><?xml version="1.0" encoding="utf-8"?>
<sst xmlns="http://schemas.openxmlformats.org/spreadsheetml/2006/main" count="55" uniqueCount="55">
  <si>
    <t>Intézmény</t>
  </si>
  <si>
    <t>Teljes árat térítő</t>
  </si>
  <si>
    <t>50%-os kedv.</t>
  </si>
  <si>
    <t>100 %-os kedv.</t>
  </si>
  <si>
    <t>Bölcsőde 4x étkező</t>
  </si>
  <si>
    <t>Bölcsöde csak ebéd</t>
  </si>
  <si>
    <t>Bölcsőde összesen</t>
  </si>
  <si>
    <t>Zöld Liget 3x étkező</t>
  </si>
  <si>
    <t>Zöld Liget Óvoda csak ebéd</t>
  </si>
  <si>
    <t>Százszorszép Óvoda 3x étkező</t>
  </si>
  <si>
    <t>Százszorszép Óvoda csak ebéd</t>
  </si>
  <si>
    <t>Szivárvány óvoda 3x étkező</t>
  </si>
  <si>
    <t>Szivárvány óvoda csak ebéd</t>
  </si>
  <si>
    <t>Óvodák összesen:</t>
  </si>
  <si>
    <t>József A. Ált. Iskola háromszori étkező</t>
  </si>
  <si>
    <t>József A. Ált. Iskola csak ebédelő</t>
  </si>
  <si>
    <t>Belvárosi Ált. Iskola háromszori étkező</t>
  </si>
  <si>
    <t>Belvárosi Ált. Iskola csak ebédelő</t>
  </si>
  <si>
    <t>Móra Spec. Ált.Isk. háromszori étkező</t>
  </si>
  <si>
    <t>Móra Spec. Ált.Isk. csak ebédelő</t>
  </si>
  <si>
    <t>Illyés kisgimnázium csak ebédelő</t>
  </si>
  <si>
    <t>Ált. iskolák háromszori étkező összesen:</t>
  </si>
  <si>
    <t>Ált. iskolák csak ebédelő összesen:</t>
  </si>
  <si>
    <t>Illyés Gy. Gimnázium csak ebéd:</t>
  </si>
  <si>
    <t>Szakközépiskola    (Apáczai menza):</t>
  </si>
  <si>
    <t>Kollégium háromszori étkező össesen:</t>
  </si>
  <si>
    <t>ÖSSZESEN:</t>
  </si>
  <si>
    <t xml:space="preserve"> adag összesen: </t>
  </si>
  <si>
    <t>Apáczai kollégium háromszori étkező ebéd</t>
  </si>
  <si>
    <t>Bölcsőde diétás</t>
  </si>
  <si>
    <t>Zöld Liget diétás</t>
  </si>
  <si>
    <t>Százszorszép diétás</t>
  </si>
  <si>
    <t>Szivárvány diétás</t>
  </si>
  <si>
    <t>József A. Ált. Iskola diétás</t>
  </si>
  <si>
    <t>Belvárosi Ált. Iskola diétás</t>
  </si>
  <si>
    <t>Móra Spec. Ált.Isk.diétás</t>
  </si>
  <si>
    <t>Móra tagintézmény háromszori étkező</t>
  </si>
  <si>
    <t>Móra tagintézmény csak ebédelő</t>
  </si>
  <si>
    <t>Illyés diétás</t>
  </si>
  <si>
    <t>Apáczai ebéd</t>
  </si>
  <si>
    <t>Apáczai diétás</t>
  </si>
  <si>
    <t>Szakiskola                (Esterházy menza):</t>
  </si>
  <si>
    <t>Esterházy kollégium háromszori étkező ebéd</t>
  </si>
  <si>
    <t>Apácai kollégium reggeli</t>
  </si>
  <si>
    <t xml:space="preserve">Apáczai kollégium vacsora </t>
  </si>
  <si>
    <t>Esterházy kollégium reggeli</t>
  </si>
  <si>
    <t>Esterházy kollégium vacsora</t>
  </si>
  <si>
    <t>Kollégium reggeli</t>
  </si>
  <si>
    <t xml:space="preserve">Kollégium vacsora </t>
  </si>
  <si>
    <t>Adagszám összesen</t>
  </si>
  <si>
    <t>szerepel a kimutatásban</t>
  </si>
  <si>
    <t>Átlaglétszám</t>
  </si>
  <si>
    <t xml:space="preserve">2022. év TÉNY  adagszámok  </t>
  </si>
  <si>
    <t>Fény Kft szállított Százszorszép Óvodának 2021. júliusában 71 adagot, augusztus hónapban 102 adagot</t>
  </si>
  <si>
    <t>adagszám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</si>
</sst>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2" xfId="1" applyNumberFormat="1" applyFont="1" applyBorder="1" applyAlignment="1">
      <alignment wrapText="1"/>
    </xf>
    <xf numFmtId="164" fontId="3" fillId="0" borderId="2" xfId="1" applyNumberFormat="1" applyFont="1" applyBorder="1"/>
    <xf numFmtId="164" fontId="2" fillId="0" borderId="2" xfId="1" applyNumberFormat="1" applyFont="1" applyBorder="1"/>
    <xf numFmtId="164" fontId="2" fillId="0" borderId="2" xfId="1" applyNumberFormat="1" applyFont="1" applyBorder="1" applyAlignment="1">
      <alignment wrapText="1"/>
    </xf>
    <xf numFmtId="164" fontId="3" fillId="3" borderId="2" xfId="1" applyNumberFormat="1" applyFont="1" applyFill="1" applyBorder="1"/>
    <xf numFmtId="0" fontId="3" fillId="2" borderId="1" xfId="0" applyFont="1" applyFill="1" applyBorder="1"/>
    <xf numFmtId="0" fontId="2" fillId="0" borderId="0" xfId="0" applyFont="1"/>
    <xf numFmtId="164" fontId="2" fillId="3" borderId="2" xfId="1" applyNumberFormat="1" applyFont="1" applyFill="1" applyBorder="1"/>
    <xf numFmtId="0" fontId="2" fillId="2" borderId="1" xfId="0" applyFont="1" applyFill="1" applyBorder="1"/>
    <xf numFmtId="0" fontId="3" fillId="0" borderId="0" xfId="0" applyFont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/>
    <xf numFmtId="164" fontId="3" fillId="0" borderId="7" xfId="1" applyNumberFormat="1" applyFont="1" applyBorder="1" applyAlignment="1">
      <alignment wrapText="1"/>
    </xf>
    <xf numFmtId="164" fontId="3" fillId="0" borderId="7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164" fontId="3" fillId="3" borderId="6" xfId="1" applyNumberFormat="1" applyFont="1" applyFill="1" applyBorder="1"/>
    <xf numFmtId="164" fontId="3" fillId="3" borderId="7" xfId="1" applyNumberFormat="1" applyFont="1" applyFill="1" applyBorder="1"/>
    <xf numFmtId="164" fontId="3" fillId="0" borderId="6" xfId="1" applyNumberFormat="1" applyFont="1" applyBorder="1" applyAlignment="1">
      <alignment wrapText="1"/>
    </xf>
    <xf numFmtId="164" fontId="2" fillId="0" borderId="6" xfId="1" applyNumberFormat="1" applyFont="1" applyBorder="1" applyAlignment="1">
      <alignment wrapText="1"/>
    </xf>
    <xf numFmtId="164" fontId="2" fillId="3" borderId="6" xfId="1" applyNumberFormat="1" applyFont="1" applyFill="1" applyBorder="1" applyAlignment="1">
      <alignment wrapText="1"/>
    </xf>
    <xf numFmtId="164" fontId="2" fillId="3" borderId="7" xfId="1" applyNumberFormat="1" applyFont="1" applyFill="1" applyBorder="1"/>
    <xf numFmtId="164" fontId="2" fillId="0" borderId="8" xfId="1" applyNumberFormat="1" applyFont="1" applyBorder="1"/>
    <xf numFmtId="164" fontId="2" fillId="0" borderId="9" xfId="1" applyNumberFormat="1" applyFont="1" applyBorder="1" applyAlignment="1">
      <alignment wrapText="1"/>
    </xf>
    <xf numFmtId="164" fontId="2" fillId="0" borderId="9" xfId="1" applyNumberFormat="1" applyFont="1" applyBorder="1"/>
    <xf numFmtId="164" fontId="2" fillId="0" borderId="10" xfId="1" applyNumberFormat="1" applyFont="1" applyBorder="1"/>
    <xf numFmtId="0" fontId="3" fillId="0" borderId="11" xfId="0" applyFont="1" applyBorder="1" applyAlignment="1">
      <alignment horizontal="center" vertical="center"/>
    </xf>
    <xf numFmtId="165" fontId="3" fillId="0" borderId="12" xfId="0" applyNumberFormat="1" applyFont="1" applyBorder="1"/>
    <xf numFmtId="165" fontId="2" fillId="0" borderId="12" xfId="0" applyNumberFormat="1" applyFont="1" applyBorder="1"/>
    <xf numFmtId="164" fontId="2" fillId="0" borderId="12" xfId="1" applyNumberFormat="1" applyFont="1" applyBorder="1"/>
    <xf numFmtId="164" fontId="2" fillId="0" borderId="13" xfId="1" applyNumberFormat="1" applyFont="1" applyBorder="1"/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1218088" count="1">
        <pm:charStyle name="Normál" fontId="0" Id="1"/>
      </pm:charStyles>
      <pm:colors xmlns:pm="smNativeData" id="1611218088" count="2">
        <pm:color name="20%-os szürke" rgb="000000"/>
        <pm:color name="Szín 25" rgb="FFFF9E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workbookViewId="0">
      <selection activeCell="D14" sqref="D14"/>
    </sheetView>
  </sheetViews>
  <sheetFormatPr defaultColWidth="9.109375" defaultRowHeight="13.8" x14ac:dyDescent="0.25"/>
  <cols>
    <col min="1" max="1" width="33.33203125" style="1" customWidth="1"/>
    <col min="2" max="2" width="13.44140625" style="1" customWidth="1"/>
    <col min="3" max="3" width="12.88671875" style="1" customWidth="1"/>
    <col min="4" max="4" width="12.44140625" style="1" customWidth="1"/>
    <col min="5" max="5" width="13.5546875" style="1" customWidth="1"/>
    <col min="6" max="6" width="14.44140625" style="1" customWidth="1"/>
    <col min="7" max="7" width="14.109375" style="1" customWidth="1"/>
    <col min="8" max="8" width="15.5546875" style="1" customWidth="1"/>
    <col min="9" max="9" width="9.109375" style="1" customWidth="1"/>
    <col min="10" max="16384" width="9.109375" style="1"/>
  </cols>
  <sheetData>
    <row r="1" spans="1:6" x14ac:dyDescent="0.25">
      <c r="A1" s="36" t="s">
        <v>52</v>
      </c>
      <c r="B1" s="36"/>
      <c r="C1" s="36"/>
      <c r="D1" s="36"/>
      <c r="E1" s="36"/>
      <c r="F1" s="36"/>
    </row>
    <row r="2" spans="1:6" ht="14.4" thickBot="1" x14ac:dyDescent="0.3">
      <c r="E2" s="2" t="s">
        <v>54</v>
      </c>
    </row>
    <row r="3" spans="1:6" s="12" customFormat="1" ht="27.6" x14ac:dyDescent="0.3">
      <c r="A3" s="13" t="s">
        <v>0</v>
      </c>
      <c r="B3" s="14" t="s">
        <v>27</v>
      </c>
      <c r="C3" s="14" t="s">
        <v>1</v>
      </c>
      <c r="D3" s="14" t="s">
        <v>2</v>
      </c>
      <c r="E3" s="15" t="s">
        <v>3</v>
      </c>
      <c r="F3" s="31" t="s">
        <v>51</v>
      </c>
    </row>
    <row r="4" spans="1:6" x14ac:dyDescent="0.25">
      <c r="A4" s="16" t="s">
        <v>4</v>
      </c>
      <c r="B4" s="3">
        <f>SUM(C4+D4+E4)</f>
        <v>11676</v>
      </c>
      <c r="C4" s="3">
        <v>3581</v>
      </c>
      <c r="D4" s="3">
        <v>0</v>
      </c>
      <c r="E4" s="17">
        <v>8095</v>
      </c>
      <c r="F4" s="32">
        <f>B4/230</f>
        <v>50.765217391304347</v>
      </c>
    </row>
    <row r="5" spans="1:6" x14ac:dyDescent="0.25">
      <c r="A5" s="16" t="s">
        <v>29</v>
      </c>
      <c r="B5" s="3">
        <f t="shared" ref="B5:B48" si="0">SUM(C5+D5+E5)</f>
        <v>198</v>
      </c>
      <c r="C5" s="4">
        <v>44</v>
      </c>
      <c r="D5" s="4">
        <v>0</v>
      </c>
      <c r="E5" s="18">
        <v>154</v>
      </c>
      <c r="F5" s="32">
        <f t="shared" ref="F5:F7" si="1">B5/230</f>
        <v>0.86086956521739133</v>
      </c>
    </row>
    <row r="6" spans="1:6" x14ac:dyDescent="0.25">
      <c r="A6" s="16" t="s">
        <v>5</v>
      </c>
      <c r="B6" s="3">
        <v>0</v>
      </c>
      <c r="C6" s="4">
        <v>0</v>
      </c>
      <c r="D6" s="4">
        <v>0</v>
      </c>
      <c r="E6" s="18">
        <v>0</v>
      </c>
      <c r="F6" s="32">
        <v>0</v>
      </c>
    </row>
    <row r="7" spans="1:6" x14ac:dyDescent="0.25">
      <c r="A7" s="19" t="s">
        <v>6</v>
      </c>
      <c r="B7" s="6">
        <f t="shared" si="0"/>
        <v>11874</v>
      </c>
      <c r="C7" s="5">
        <f>SUM(C4+C5+C6)</f>
        <v>3625</v>
      </c>
      <c r="D7" s="5">
        <f>SUM(D4+D5+D6)</f>
        <v>0</v>
      </c>
      <c r="E7" s="20">
        <f>SUM(E4+E5+E6)</f>
        <v>8249</v>
      </c>
      <c r="F7" s="33">
        <f t="shared" si="1"/>
        <v>51.626086956521739</v>
      </c>
    </row>
    <row r="8" spans="1:6" x14ac:dyDescent="0.25">
      <c r="A8" s="16" t="s">
        <v>7</v>
      </c>
      <c r="B8" s="3">
        <f t="shared" si="0"/>
        <v>17083</v>
      </c>
      <c r="C8" s="4">
        <v>341</v>
      </c>
      <c r="D8" s="4">
        <v>0</v>
      </c>
      <c r="E8" s="18">
        <v>16742</v>
      </c>
      <c r="F8" s="32">
        <f>B8/220</f>
        <v>77.650000000000006</v>
      </c>
    </row>
    <row r="9" spans="1:6" x14ac:dyDescent="0.25">
      <c r="A9" s="16" t="s">
        <v>30</v>
      </c>
      <c r="B9" s="3">
        <f t="shared" si="0"/>
        <v>147</v>
      </c>
      <c r="C9" s="4">
        <v>0</v>
      </c>
      <c r="D9" s="4">
        <v>0</v>
      </c>
      <c r="E9" s="18">
        <v>147</v>
      </c>
      <c r="F9" s="32">
        <f t="shared" ref="F9:F17" si="2">B9/220</f>
        <v>0.66818181818181821</v>
      </c>
    </row>
    <row r="10" spans="1:6" s="8" customFormat="1" x14ac:dyDescent="0.25">
      <c r="A10" s="21" t="s">
        <v>8</v>
      </c>
      <c r="B10" s="3">
        <f t="shared" si="0"/>
        <v>0</v>
      </c>
      <c r="C10" s="7">
        <v>0</v>
      </c>
      <c r="D10" s="7">
        <v>0</v>
      </c>
      <c r="E10" s="22">
        <v>0</v>
      </c>
      <c r="F10" s="32">
        <f t="shared" si="2"/>
        <v>0</v>
      </c>
    </row>
    <row r="11" spans="1:6" s="8" customFormat="1" x14ac:dyDescent="0.25">
      <c r="A11" s="21" t="s">
        <v>9</v>
      </c>
      <c r="B11" s="3">
        <f t="shared" si="0"/>
        <v>22434</v>
      </c>
      <c r="C11" s="7">
        <v>1805</v>
      </c>
      <c r="D11" s="7">
        <v>0</v>
      </c>
      <c r="E11" s="22">
        <v>20629</v>
      </c>
      <c r="F11" s="32">
        <f t="shared" si="2"/>
        <v>101.97272727272727</v>
      </c>
    </row>
    <row r="12" spans="1:6" s="8" customFormat="1" x14ac:dyDescent="0.25">
      <c r="A12" s="21" t="s">
        <v>31</v>
      </c>
      <c r="B12" s="3">
        <f t="shared" si="0"/>
        <v>53</v>
      </c>
      <c r="C12" s="7">
        <v>0</v>
      </c>
      <c r="D12" s="7">
        <v>0</v>
      </c>
      <c r="E12" s="22">
        <v>53</v>
      </c>
      <c r="F12" s="32">
        <f t="shared" si="2"/>
        <v>0.24090909090909091</v>
      </c>
    </row>
    <row r="13" spans="1:6" x14ac:dyDescent="0.25">
      <c r="A13" s="23" t="s">
        <v>10</v>
      </c>
      <c r="B13" s="3">
        <f t="shared" si="0"/>
        <v>0</v>
      </c>
      <c r="C13" s="4">
        <v>0</v>
      </c>
      <c r="D13" s="4">
        <v>0</v>
      </c>
      <c r="E13" s="18">
        <v>0</v>
      </c>
      <c r="F13" s="32">
        <f t="shared" si="2"/>
        <v>0</v>
      </c>
    </row>
    <row r="14" spans="1:6" x14ac:dyDescent="0.25">
      <c r="A14" s="23" t="s">
        <v>11</v>
      </c>
      <c r="B14" s="3">
        <f t="shared" si="0"/>
        <v>25582</v>
      </c>
      <c r="C14" s="4">
        <v>2454</v>
      </c>
      <c r="D14" s="4">
        <v>0</v>
      </c>
      <c r="E14" s="18">
        <v>23128</v>
      </c>
      <c r="F14" s="32">
        <f t="shared" si="2"/>
        <v>116.28181818181818</v>
      </c>
    </row>
    <row r="15" spans="1:6" x14ac:dyDescent="0.25">
      <c r="A15" s="23" t="s">
        <v>32</v>
      </c>
      <c r="B15" s="3">
        <f t="shared" si="0"/>
        <v>978</v>
      </c>
      <c r="C15" s="4">
        <v>0</v>
      </c>
      <c r="D15" s="4">
        <v>0</v>
      </c>
      <c r="E15" s="18">
        <v>978</v>
      </c>
      <c r="F15" s="32">
        <f t="shared" si="2"/>
        <v>4.4454545454545453</v>
      </c>
    </row>
    <row r="16" spans="1:6" x14ac:dyDescent="0.25">
      <c r="A16" s="16" t="s">
        <v>12</v>
      </c>
      <c r="B16" s="3">
        <f t="shared" si="0"/>
        <v>0</v>
      </c>
      <c r="C16" s="4">
        <v>0</v>
      </c>
      <c r="D16" s="4">
        <v>0</v>
      </c>
      <c r="E16" s="18">
        <v>0</v>
      </c>
      <c r="F16" s="32">
        <f t="shared" si="2"/>
        <v>0</v>
      </c>
    </row>
    <row r="17" spans="1:6" s="9" customFormat="1" x14ac:dyDescent="0.25">
      <c r="A17" s="19" t="s">
        <v>13</v>
      </c>
      <c r="B17" s="6">
        <f t="shared" si="0"/>
        <v>66277</v>
      </c>
      <c r="C17" s="5">
        <f>SUM(C8:C16)</f>
        <v>4600</v>
      </c>
      <c r="D17" s="5">
        <f t="shared" ref="D17:E17" si="3">SUM(D8:D16)</f>
        <v>0</v>
      </c>
      <c r="E17" s="20">
        <f t="shared" si="3"/>
        <v>61677</v>
      </c>
      <c r="F17" s="33">
        <f t="shared" si="2"/>
        <v>301.2590909090909</v>
      </c>
    </row>
    <row r="18" spans="1:6" ht="27.6" x14ac:dyDescent="0.25">
      <c r="A18" s="23" t="s">
        <v>14</v>
      </c>
      <c r="B18" s="3">
        <f t="shared" si="0"/>
        <v>38792</v>
      </c>
      <c r="C18" s="4">
        <v>20710</v>
      </c>
      <c r="D18" s="4">
        <v>10891</v>
      </c>
      <c r="E18" s="18">
        <v>7191</v>
      </c>
      <c r="F18" s="32">
        <f>B18/185</f>
        <v>209.68648648648647</v>
      </c>
    </row>
    <row r="19" spans="1:6" x14ac:dyDescent="0.25">
      <c r="A19" s="23" t="s">
        <v>33</v>
      </c>
      <c r="B19" s="3">
        <f t="shared" si="0"/>
        <v>1343</v>
      </c>
      <c r="C19" s="4">
        <v>288</v>
      </c>
      <c r="D19" s="4">
        <v>775</v>
      </c>
      <c r="E19" s="18">
        <v>280</v>
      </c>
      <c r="F19" s="32">
        <f t="shared" ref="F19:F37" si="4">B19/185</f>
        <v>7.2594594594594595</v>
      </c>
    </row>
    <row r="20" spans="1:6" x14ac:dyDescent="0.25">
      <c r="A20" s="23" t="s">
        <v>15</v>
      </c>
      <c r="B20" s="3">
        <f t="shared" si="0"/>
        <v>30920</v>
      </c>
      <c r="C20" s="4">
        <v>23856</v>
      </c>
      <c r="D20" s="4">
        <v>5612</v>
      </c>
      <c r="E20" s="18">
        <v>1452</v>
      </c>
      <c r="F20" s="32">
        <f t="shared" si="4"/>
        <v>167.13513513513513</v>
      </c>
    </row>
    <row r="21" spans="1:6" ht="27.6" x14ac:dyDescent="0.25">
      <c r="A21" s="23" t="s">
        <v>16</v>
      </c>
      <c r="B21" s="3">
        <f t="shared" si="0"/>
        <v>29947</v>
      </c>
      <c r="C21" s="4">
        <v>8418</v>
      </c>
      <c r="D21" s="4">
        <v>6792</v>
      </c>
      <c r="E21" s="18">
        <v>14737</v>
      </c>
      <c r="F21" s="32">
        <f t="shared" si="4"/>
        <v>161.87567567567567</v>
      </c>
    </row>
    <row r="22" spans="1:6" x14ac:dyDescent="0.25">
      <c r="A22" s="23" t="s">
        <v>34</v>
      </c>
      <c r="B22" s="3">
        <f t="shared" si="0"/>
        <v>635</v>
      </c>
      <c r="C22" s="4">
        <v>326</v>
      </c>
      <c r="D22" s="4">
        <v>309</v>
      </c>
      <c r="E22" s="18"/>
      <c r="F22" s="32">
        <f t="shared" si="4"/>
        <v>3.4324324324324325</v>
      </c>
    </row>
    <row r="23" spans="1:6" x14ac:dyDescent="0.25">
      <c r="A23" s="23" t="s">
        <v>17</v>
      </c>
      <c r="B23" s="3">
        <f t="shared" si="0"/>
        <v>19620</v>
      </c>
      <c r="C23" s="4">
        <v>11262</v>
      </c>
      <c r="D23" s="4">
        <v>6465</v>
      </c>
      <c r="E23" s="18">
        <v>1893</v>
      </c>
      <c r="F23" s="32">
        <f t="shared" si="4"/>
        <v>106.05405405405405</v>
      </c>
    </row>
    <row r="24" spans="1:6" x14ac:dyDescent="0.25">
      <c r="A24" s="23" t="s">
        <v>18</v>
      </c>
      <c r="B24" s="3">
        <f t="shared" si="0"/>
        <v>11622</v>
      </c>
      <c r="C24" s="4">
        <v>0</v>
      </c>
      <c r="D24" s="4">
        <v>4855</v>
      </c>
      <c r="E24" s="18">
        <v>6767</v>
      </c>
      <c r="F24" s="32">
        <f t="shared" si="4"/>
        <v>62.821621621621624</v>
      </c>
    </row>
    <row r="25" spans="1:6" x14ac:dyDescent="0.25">
      <c r="A25" s="23" t="s">
        <v>35</v>
      </c>
      <c r="B25" s="3">
        <f t="shared" si="0"/>
        <v>148</v>
      </c>
      <c r="C25" s="4">
        <v>0</v>
      </c>
      <c r="D25" s="4">
        <v>121</v>
      </c>
      <c r="E25" s="18">
        <v>27</v>
      </c>
      <c r="F25" s="32">
        <f t="shared" si="4"/>
        <v>0.8</v>
      </c>
    </row>
    <row r="26" spans="1:6" x14ac:dyDescent="0.25">
      <c r="A26" s="23" t="s">
        <v>19</v>
      </c>
      <c r="B26" s="3">
        <f t="shared" si="0"/>
        <v>1160</v>
      </c>
      <c r="C26" s="4">
        <v>0</v>
      </c>
      <c r="D26" s="4">
        <v>1018</v>
      </c>
      <c r="E26" s="18">
        <v>142</v>
      </c>
      <c r="F26" s="32">
        <f t="shared" si="4"/>
        <v>6.2702702702702702</v>
      </c>
    </row>
    <row r="27" spans="1:6" x14ac:dyDescent="0.25">
      <c r="A27" s="23" t="s">
        <v>36</v>
      </c>
      <c r="B27" s="3">
        <f t="shared" si="0"/>
        <v>1227</v>
      </c>
      <c r="C27" s="4">
        <v>28</v>
      </c>
      <c r="D27" s="4">
        <v>521</v>
      </c>
      <c r="E27" s="18">
        <v>678</v>
      </c>
      <c r="F27" s="32">
        <f t="shared" si="4"/>
        <v>6.6324324324324326</v>
      </c>
    </row>
    <row r="28" spans="1:6" x14ac:dyDescent="0.25">
      <c r="A28" s="23" t="s">
        <v>37</v>
      </c>
      <c r="B28" s="3">
        <f t="shared" si="0"/>
        <v>221</v>
      </c>
      <c r="C28" s="4">
        <v>0</v>
      </c>
      <c r="D28" s="4">
        <v>221</v>
      </c>
      <c r="E28" s="18">
        <v>0</v>
      </c>
      <c r="F28" s="32">
        <f t="shared" si="4"/>
        <v>1.1945945945945946</v>
      </c>
    </row>
    <row r="29" spans="1:6" x14ac:dyDescent="0.25">
      <c r="A29" s="23" t="s">
        <v>20</v>
      </c>
      <c r="B29" s="3">
        <f t="shared" si="0"/>
        <v>8734</v>
      </c>
      <c r="C29" s="4">
        <v>6466</v>
      </c>
      <c r="D29" s="4">
        <v>2268</v>
      </c>
      <c r="E29" s="18">
        <v>0</v>
      </c>
      <c r="F29" s="32">
        <f t="shared" si="4"/>
        <v>47.210810810810813</v>
      </c>
    </row>
    <row r="30" spans="1:6" x14ac:dyDescent="0.25">
      <c r="A30" s="23" t="s">
        <v>38</v>
      </c>
      <c r="B30" s="3">
        <f t="shared" si="0"/>
        <v>254</v>
      </c>
      <c r="C30" s="4">
        <v>111</v>
      </c>
      <c r="D30" s="4">
        <v>143</v>
      </c>
      <c r="E30" s="18">
        <v>0</v>
      </c>
      <c r="F30" s="32">
        <f t="shared" si="4"/>
        <v>1.3729729729729729</v>
      </c>
    </row>
    <row r="31" spans="1:6" s="9" customFormat="1" ht="27.6" x14ac:dyDescent="0.25">
      <c r="A31" s="24" t="s">
        <v>21</v>
      </c>
      <c r="B31" s="6">
        <f t="shared" si="0"/>
        <v>81588</v>
      </c>
      <c r="C31" s="5">
        <f>SUM(C18+C21+C24+C27)</f>
        <v>29156</v>
      </c>
      <c r="D31" s="5">
        <f t="shared" ref="D31:E31" si="5">SUM(D18+D21+D24+D27)</f>
        <v>23059</v>
      </c>
      <c r="E31" s="20">
        <f t="shared" si="5"/>
        <v>29373</v>
      </c>
      <c r="F31" s="33">
        <f t="shared" si="4"/>
        <v>441.01621621621621</v>
      </c>
    </row>
    <row r="32" spans="1:6" s="9" customFormat="1" x14ac:dyDescent="0.25">
      <c r="A32" s="24" t="s">
        <v>22</v>
      </c>
      <c r="B32" s="6">
        <f t="shared" si="0"/>
        <v>63035</v>
      </c>
      <c r="C32" s="5">
        <f>SUM(C19+C20+C22+C23+C25+C26+C28+C29+C30)</f>
        <v>42309</v>
      </c>
      <c r="D32" s="5">
        <f t="shared" ref="D32" si="6">SUM(D19+D20+D22+D23+D25+D26+D28+D29+D30)</f>
        <v>16932</v>
      </c>
      <c r="E32" s="20">
        <f>SUM(E19+E20+E22+E23+E25+E26+E28+E29+E30)</f>
        <v>3794</v>
      </c>
      <c r="F32" s="33">
        <f t="shared" si="4"/>
        <v>340.72972972972974</v>
      </c>
    </row>
    <row r="33" spans="1:6" s="9" customFormat="1" x14ac:dyDescent="0.25">
      <c r="A33" s="24" t="s">
        <v>23</v>
      </c>
      <c r="B33" s="6">
        <f t="shared" si="0"/>
        <v>323</v>
      </c>
      <c r="C33" s="5">
        <v>80</v>
      </c>
      <c r="D33" s="5">
        <v>243</v>
      </c>
      <c r="E33" s="20">
        <v>0</v>
      </c>
      <c r="F33" s="33">
        <f t="shared" si="4"/>
        <v>1.7459459459459459</v>
      </c>
    </row>
    <row r="34" spans="1:6" x14ac:dyDescent="0.25">
      <c r="A34" s="23" t="s">
        <v>39</v>
      </c>
      <c r="B34" s="3">
        <f t="shared" si="0"/>
        <v>1612</v>
      </c>
      <c r="C34" s="4">
        <v>667</v>
      </c>
      <c r="D34" s="4">
        <v>877</v>
      </c>
      <c r="E34" s="18">
        <v>68</v>
      </c>
      <c r="F34" s="32">
        <f t="shared" si="4"/>
        <v>8.7135135135135133</v>
      </c>
    </row>
    <row r="35" spans="1:6" x14ac:dyDescent="0.25">
      <c r="A35" s="23" t="s">
        <v>40</v>
      </c>
      <c r="B35" s="3">
        <f t="shared" si="0"/>
        <v>2</v>
      </c>
      <c r="C35" s="4">
        <v>0</v>
      </c>
      <c r="D35" s="4">
        <v>2</v>
      </c>
      <c r="E35" s="18">
        <v>0</v>
      </c>
      <c r="F35" s="32">
        <f t="shared" si="4"/>
        <v>1.0810810810810811E-2</v>
      </c>
    </row>
    <row r="36" spans="1:6" s="9" customFormat="1" ht="27.6" x14ac:dyDescent="0.25">
      <c r="A36" s="24" t="s">
        <v>24</v>
      </c>
      <c r="B36" s="6">
        <f t="shared" si="0"/>
        <v>1614</v>
      </c>
      <c r="C36" s="5">
        <f>SUM(C34:C35)</f>
        <v>667</v>
      </c>
      <c r="D36" s="5">
        <f t="shared" ref="D36:E36" si="7">SUM(D34:D35)</f>
        <v>879</v>
      </c>
      <c r="E36" s="20">
        <f t="shared" si="7"/>
        <v>68</v>
      </c>
      <c r="F36" s="33">
        <f t="shared" si="4"/>
        <v>8.7243243243243249</v>
      </c>
    </row>
    <row r="37" spans="1:6" s="11" customFormat="1" ht="27.6" x14ac:dyDescent="0.25">
      <c r="A37" s="25" t="s">
        <v>41</v>
      </c>
      <c r="B37" s="6">
        <f t="shared" si="0"/>
        <v>3106</v>
      </c>
      <c r="C37" s="10">
        <v>862</v>
      </c>
      <c r="D37" s="10">
        <v>919</v>
      </c>
      <c r="E37" s="26">
        <v>1325</v>
      </c>
      <c r="F37" s="33">
        <f t="shared" si="4"/>
        <v>16.789189189189191</v>
      </c>
    </row>
    <row r="38" spans="1:6" ht="27.6" x14ac:dyDescent="0.25">
      <c r="A38" s="23" t="s">
        <v>28</v>
      </c>
      <c r="B38" s="3">
        <f t="shared" si="0"/>
        <v>6804</v>
      </c>
      <c r="C38" s="4">
        <v>4245</v>
      </c>
      <c r="D38" s="4">
        <v>2319</v>
      </c>
      <c r="E38" s="18">
        <v>240</v>
      </c>
      <c r="F38" s="32">
        <f>B38/200</f>
        <v>34.020000000000003</v>
      </c>
    </row>
    <row r="39" spans="1:6" ht="27.6" x14ac:dyDescent="0.25">
      <c r="A39" s="23" t="s">
        <v>42</v>
      </c>
      <c r="B39" s="3">
        <f t="shared" si="0"/>
        <v>2128</v>
      </c>
      <c r="C39" s="4">
        <v>848</v>
      </c>
      <c r="D39" s="4">
        <v>693</v>
      </c>
      <c r="E39" s="18">
        <v>587</v>
      </c>
      <c r="F39" s="32">
        <f t="shared" ref="F39:F40" si="8">B39/200</f>
        <v>10.64</v>
      </c>
    </row>
    <row r="40" spans="1:6" s="9" customFormat="1" ht="27.6" x14ac:dyDescent="0.25">
      <c r="A40" s="24" t="s">
        <v>25</v>
      </c>
      <c r="B40" s="6">
        <f t="shared" si="0"/>
        <v>8932</v>
      </c>
      <c r="C40" s="5">
        <f>SUM(C38:C39)</f>
        <v>5093</v>
      </c>
      <c r="D40" s="5">
        <f t="shared" ref="D40:E40" si="9">SUM(D38:D39)</f>
        <v>3012</v>
      </c>
      <c r="E40" s="20">
        <f t="shared" si="9"/>
        <v>827</v>
      </c>
      <c r="F40" s="33">
        <f t="shared" si="8"/>
        <v>44.66</v>
      </c>
    </row>
    <row r="41" spans="1:6" s="9" customFormat="1" x14ac:dyDescent="0.25">
      <c r="A41" s="24" t="s">
        <v>26</v>
      </c>
      <c r="B41" s="6">
        <f t="shared" si="0"/>
        <v>236749</v>
      </c>
      <c r="C41" s="5">
        <f>C7+C17+C31+C32+C33+C36+C37+C40</f>
        <v>86392</v>
      </c>
      <c r="D41" s="5">
        <f>D7+D17+D31+D32+D33+D36+D37+D40</f>
        <v>45044</v>
      </c>
      <c r="E41" s="20">
        <f>E7+E17+E31+E32+E33+E36+E37+E40</f>
        <v>105313</v>
      </c>
      <c r="F41" s="34">
        <f>F7+F17+F31+F32+F33+F36+F37+F40</f>
        <v>1206.5505832710182</v>
      </c>
    </row>
    <row r="42" spans="1:6" x14ac:dyDescent="0.25">
      <c r="A42" s="16" t="s">
        <v>43</v>
      </c>
      <c r="B42" s="3">
        <f t="shared" si="0"/>
        <v>5711</v>
      </c>
      <c r="C42" s="4">
        <v>3377</v>
      </c>
      <c r="D42" s="4">
        <v>2094</v>
      </c>
      <c r="E42" s="18">
        <v>240</v>
      </c>
      <c r="F42" s="32">
        <f>B42/200</f>
        <v>28.555</v>
      </c>
    </row>
    <row r="43" spans="1:6" x14ac:dyDescent="0.25">
      <c r="A43" s="16" t="s">
        <v>44</v>
      </c>
      <c r="B43" s="3">
        <f t="shared" si="0"/>
        <v>5226</v>
      </c>
      <c r="C43" s="4">
        <v>3257</v>
      </c>
      <c r="D43" s="4">
        <v>1781</v>
      </c>
      <c r="E43" s="18">
        <v>188</v>
      </c>
      <c r="F43" s="32">
        <f t="shared" ref="F43:F47" si="10">B43/200</f>
        <v>26.13</v>
      </c>
    </row>
    <row r="44" spans="1:6" x14ac:dyDescent="0.25">
      <c r="A44" s="16" t="s">
        <v>45</v>
      </c>
      <c r="B44" s="3">
        <f t="shared" si="0"/>
        <v>1708</v>
      </c>
      <c r="C44" s="4">
        <v>736</v>
      </c>
      <c r="D44" s="4">
        <v>385</v>
      </c>
      <c r="E44" s="18">
        <v>587</v>
      </c>
      <c r="F44" s="32">
        <f t="shared" si="10"/>
        <v>8.5399999999999991</v>
      </c>
    </row>
    <row r="45" spans="1:6" x14ac:dyDescent="0.25">
      <c r="A45" s="16" t="s">
        <v>46</v>
      </c>
      <c r="B45" s="3">
        <f t="shared" si="0"/>
        <v>1435</v>
      </c>
      <c r="C45" s="4">
        <v>530</v>
      </c>
      <c r="D45" s="4">
        <v>441</v>
      </c>
      <c r="E45" s="18">
        <v>464</v>
      </c>
      <c r="F45" s="32">
        <f t="shared" si="10"/>
        <v>7.1749999999999998</v>
      </c>
    </row>
    <row r="46" spans="1:6" s="9" customFormat="1" x14ac:dyDescent="0.25">
      <c r="A46" s="19" t="s">
        <v>47</v>
      </c>
      <c r="B46" s="6">
        <f t="shared" si="0"/>
        <v>7419</v>
      </c>
      <c r="C46" s="5">
        <f>SUM(C42+C44)</f>
        <v>4113</v>
      </c>
      <c r="D46" s="5">
        <f t="shared" ref="D46:E46" si="11">SUM(D42+D44)</f>
        <v>2479</v>
      </c>
      <c r="E46" s="20">
        <f t="shared" si="11"/>
        <v>827</v>
      </c>
      <c r="F46" s="32">
        <f>B46/200</f>
        <v>37.094999999999999</v>
      </c>
    </row>
    <row r="47" spans="1:6" s="9" customFormat="1" x14ac:dyDescent="0.25">
      <c r="A47" s="19" t="s">
        <v>48</v>
      </c>
      <c r="B47" s="6">
        <f t="shared" si="0"/>
        <v>6661</v>
      </c>
      <c r="C47" s="5">
        <f>SUM(C43+C45)</f>
        <v>3787</v>
      </c>
      <c r="D47" s="5">
        <f t="shared" ref="D47:E47" si="12">SUM(D43+D45)</f>
        <v>2222</v>
      </c>
      <c r="E47" s="20">
        <f t="shared" si="12"/>
        <v>652</v>
      </c>
      <c r="F47" s="32">
        <f t="shared" si="10"/>
        <v>33.305</v>
      </c>
    </row>
    <row r="48" spans="1:6" s="9" customFormat="1" ht="14.4" thickBot="1" x14ac:dyDescent="0.3">
      <c r="A48" s="27" t="s">
        <v>49</v>
      </c>
      <c r="B48" s="28">
        <f t="shared" si="0"/>
        <v>250829</v>
      </c>
      <c r="C48" s="29">
        <f>SUM(C41+C46+C47)</f>
        <v>94292</v>
      </c>
      <c r="D48" s="29">
        <f t="shared" ref="D48:E48" si="13">SUM(D41+D46+D47)</f>
        <v>49745</v>
      </c>
      <c r="E48" s="30">
        <f t="shared" si="13"/>
        <v>106792</v>
      </c>
      <c r="F48" s="35"/>
    </row>
    <row r="51" spans="1:1" x14ac:dyDescent="0.25">
      <c r="A51" s="1" t="s">
        <v>53</v>
      </c>
    </row>
    <row r="52" spans="1:1" x14ac:dyDescent="0.25">
      <c r="A52" s="1" t="s">
        <v>50</v>
      </c>
    </row>
  </sheetData>
  <mergeCells count="1">
    <mergeCell ref="A1:F1"/>
  </mergeCells>
  <pageMargins left="1" right="1" top="1" bottom="1" header="0.5" footer="0.5"/>
  <pageSetup paperSize="8" fitToHeight="0" orientation="portrait" r:id="rId1"/>
  <extLst>
    <ext uri="smNativeData">
      <pm:sheetPrefs xmlns:pm="smNativeData" day="161121808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Felhasználó</dc:creator>
  <cp:keywords/>
  <dc:description/>
  <cp:lastModifiedBy>Gábor Viktória</cp:lastModifiedBy>
  <cp:revision>0</cp:revision>
  <cp:lastPrinted>2023-05-18T09:04:56Z</cp:lastPrinted>
  <dcterms:created xsi:type="dcterms:W3CDTF">2015-11-11T09:51:07Z</dcterms:created>
  <dcterms:modified xsi:type="dcterms:W3CDTF">2023-05-18T09:05:16Z</dcterms:modified>
</cp:coreProperties>
</file>